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3"/>
  </bookViews>
  <sheets>
    <sheet name="Титульный лист" sheetId="1" state="visible" r:id="rId2"/>
    <sheet name="Раздел 1- 4-00 " sheetId="2" state="visible" r:id="rId3"/>
    <sheet name="Раздел 1 - 10-00" sheetId="3" state="visible" r:id="rId4"/>
    <sheet name="Раздел 1 - 18-00" sheetId="4" state="visible" r:id="rId5"/>
    <sheet name="Раздел 2  - 4-00" sheetId="5" state="visible" r:id="rId6"/>
    <sheet name="Раздел 2  - 10-00" sheetId="6" state="visible" r:id="rId7"/>
    <sheet name="Раздел 2 - 18-00" sheetId="7" state="visible" r:id="rId8"/>
    <sheet name="Раздел 3 " sheetId="8" state="visible" r:id="rId9"/>
    <sheet name="Перераспределение " sheetId="9" state="hidden" r:id="rId10"/>
    <sheet name="Раздел 4 ПА" sheetId="10" state="hidden" r:id="rId11"/>
    <sheet name="Раздел 5" sheetId="11" state="visible" r:id="rId12"/>
    <sheet name="Лист1" sheetId="12" state="visible" r:id="rId13"/>
  </sheets>
  <externalReferences>
    <externalReference r:id="rId1"/>
  </externalReferences>
  <definedNames>
    <definedName name="_xlnm.Print_Area" localSheetId="1">'Раздел 1- 4-00 '!$A$3:$C$30</definedName>
    <definedName name="Print_Area" localSheetId="2">'Раздел 1 - 10-00'!$A$3:$C$30</definedName>
    <definedName name="Print_Area" localSheetId="3">'Раздел 1 - 18-00'!$A$3:$C$30</definedName>
    <definedName name="Print_Area" localSheetId="4">'Раздел 2  - 4-00'!$A$3:$R$36</definedName>
    <definedName name="Print_Area" localSheetId="5">'Раздел 2  - 10-00'!$A$3:$R$36</definedName>
    <definedName name="_xlnm.Print_Area" localSheetId="6">'Раздел 2 - 18-00'!$A$3:$R$36</definedName>
    <definedName name="_xlnm.Print_Area" localSheetId="7" hidden="0">'Раздел 3 '!$A$1:$AB$298</definedName>
    <definedName name="_xlnm.Print_Area" localSheetId="8">'Перераспределение '!$A$1:$O$31</definedName>
    <definedName name="_xlnm.Print_Area" localSheetId="9">'Раздел 4 ПА'!$A$3:$G$16</definedName>
  </definedNames>
  <calcPr fullPrecision="0"/>
</workbook>
</file>

<file path=xl/sharedStrings.xml><?xml version="1.0" encoding="utf-8"?>
<sst xmlns="http://schemas.openxmlformats.org/spreadsheetml/2006/main" count="657" uniqueCount="657">
  <si>
    <t xml:space="preserve">Приложение № 10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</si>
  <si>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</si>
  <si>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</si>
  <si>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</si>
  <si>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</si>
  <si>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</si>
  <si>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(в ред. Приказа Минэнерго России</t>
  </si>
  <si>
    <t xml:space="preserve"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</si>
  <si>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17.12.2025 г.</t>
  </si>
  <si>
    <t xml:space="preserve">КОНФИДЕНЦИАЛЬНОСТЬ ГАРАНТИРУЕТСЯ ПОЛУЧАТЕЛЕМ ИНФОРМАЦИИ</t>
  </si>
  <si>
    <t xml:space="preserve">ВОЗМОЖНО ПРЕДСТАВЛЕНИЕ В ЭЛЕКТРОННОМ ВИДЕ</t>
  </si>
  <si>
    <t xml:space="preserve">Наименование организации, предоставляющей сведения:  Новгородский филиал ПАО "Россети Северо-Запад" "Новгородэнерго"</t>
  </si>
  <si>
    <t xml:space="preserve">Почтовый адрес: 173001 г. Великий Новгород, ул. Большая Санкт-Петербурская, д. 3</t>
  </si>
  <si>
    <t xml:space="preserve">Раздел 1</t>
  </si>
  <si>
    <t xml:space="preserve"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</si>
  <si>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</si>
  <si>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 КЗ 17.12.2025 г.  04-00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</si>
  <si>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</si>
  <si>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</si>
  <si>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</si>
  <si>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 </t>
  </si>
  <si>
    <t>-</t>
  </si>
  <si>
    <t xml:space="preserve">Спецочередь АЧР (далее - САЧР)</t>
  </si>
  <si>
    <t xml:space="preserve">Процент 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</si>
  <si>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</si>
  <si>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</si>
  <si>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</si>
  <si>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</si>
  <si>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</si>
  <si>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</si>
  <si>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 АЧР от потребления</t>
  </si>
  <si>
    <t xml:space="preserve">Процент АЧР в соответствии с заданием </t>
  </si>
  <si>
    <t xml:space="preserve">Выполнение задания </t>
  </si>
  <si>
    <t xml:space="preserve">АЧР-2 совмещенная</t>
  </si>
  <si>
    <t xml:space="preserve">Процент АЧР-2 совмещенная от АЧР-1(без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</si>
  <si>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</si>
  <si>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</si>
  <si>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</si>
  <si>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</si>
  <si>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Начальник службы</t>
  </si>
  <si>
    <t xml:space="preserve">электрических режимов</t>
  </si>
  <si>
    <t xml:space="preserve">А.В. Антонова</t>
  </si>
  <si>
    <t xml:space="preserve"> КЗ 17.12.2025 г.  10-00</t>
  </si>
  <si>
    <t xml:space="preserve"> КЗ 17.12.2025 г.  18-00</t>
  </si>
  <si>
    <t xml:space="preserve">Раздел 2</t>
  </si>
  <si>
    <t xml:space="preserve">(Таблица 2.1)</t>
  </si>
  <si>
    <t xml:space="preserve">Раздел 2. Совмещение АЧР-1 и АЧР-2</t>
  </si>
  <si>
    <t xml:space="preserve">по Новгородскому филиалу ПАО "Россети Северо-Запад" </t>
  </si>
  <si>
    <t xml:space="preserve">Уставки АЧР-1</t>
  </si>
  <si>
    <t xml:space="preserve">Уставки АЧР-2</t>
  </si>
  <si>
    <t xml:space="preserve">АЧР-2    МВт</t>
  </si>
  <si>
    <t xml:space="preserve">АЧР-1 МВт</t>
  </si>
  <si>
    <t xml:space="preserve">% совмещ. по уставке</t>
  </si>
  <si>
    <t xml:space="preserve">49,1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</si>
  <si>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</si>
  <si>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</si>
  <si>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</si>
  <si>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</si>
  <si>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</si>
  <si>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</si>
  <si>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</si>
  <si>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 xml:space="preserve">&gt;50-60 с</t>
  </si>
  <si>
    <t>40-50с</t>
  </si>
  <si>
    <t>&gt;50-60с</t>
  </si>
  <si>
    <t>&gt;60-70с</t>
  </si>
  <si>
    <t xml:space="preserve">48,8 Гц</t>
  </si>
  <si>
    <t xml:space="preserve">1 оч</t>
  </si>
  <si>
    <t xml:space="preserve">48,7 Гц</t>
  </si>
  <si>
    <t xml:space="preserve">48,6 Гц</t>
  </si>
  <si>
    <t xml:space="preserve">2 оч</t>
  </si>
  <si>
    <t xml:space="preserve">48,5 Гц</t>
  </si>
  <si>
    <t xml:space="preserve">48,4 Гц</t>
  </si>
  <si>
    <t xml:space="preserve">3 оч</t>
  </si>
  <si>
    <t xml:space="preserve">48,3 Гц</t>
  </si>
  <si>
    <t xml:space="preserve">48,2 Гц</t>
  </si>
  <si>
    <t xml:space="preserve">4 оч</t>
  </si>
  <si>
    <t xml:space="preserve">48,1 Гц</t>
  </si>
  <si>
    <t xml:space="preserve">48,0 Гц</t>
  </si>
  <si>
    <t xml:space="preserve">5 оч</t>
  </si>
  <si>
    <t xml:space="preserve">47,9 Гц</t>
  </si>
  <si>
    <t xml:space="preserve">47,8 Гц</t>
  </si>
  <si>
    <t xml:space="preserve">6 оч</t>
  </si>
  <si>
    <t xml:space="preserve">47,7 Гц</t>
  </si>
  <si>
    <t xml:space="preserve">47,6 Гц</t>
  </si>
  <si>
    <t xml:space="preserve">7 оч</t>
  </si>
  <si>
    <t xml:space="preserve">47,5 Гц</t>
  </si>
  <si>
    <t xml:space="preserve">47,4 Гц</t>
  </si>
  <si>
    <t xml:space="preserve">8 оч</t>
  </si>
  <si>
    <t xml:space="preserve">47,3 Гц</t>
  </si>
  <si>
    <t xml:space="preserve">47,2 Гц</t>
  </si>
  <si>
    <t xml:space="preserve">9 оч</t>
  </si>
  <si>
    <t xml:space="preserve">47,1 Гц</t>
  </si>
  <si>
    <t xml:space="preserve">47,0 Гц</t>
  </si>
  <si>
    <t xml:space="preserve">10 оч.</t>
  </si>
  <si>
    <t xml:space="preserve">46,9 Гц</t>
  </si>
  <si>
    <t xml:space="preserve">46,8 Гц</t>
  </si>
  <si>
    <t xml:space="preserve">11 оч</t>
  </si>
  <si>
    <t xml:space="preserve">46,7 Гц</t>
  </si>
  <si>
    <t xml:space="preserve">46,6 Гц</t>
  </si>
  <si>
    <t xml:space="preserve">46,5 Гц</t>
  </si>
  <si>
    <t xml:space="preserve">13 оч.</t>
  </si>
  <si>
    <t xml:space="preserve">Сумма АЧР-2 МВт</t>
  </si>
  <si>
    <t xml:space="preserve">% соотнош. очередей</t>
  </si>
  <si>
    <t xml:space="preserve">I ст. АЧР-2 совм.</t>
  </si>
  <si>
    <t xml:space="preserve">II ст. АЧР-2 совм.</t>
  </si>
  <si>
    <t xml:space="preserve">III  ст. АЧР-2 совм.</t>
  </si>
  <si>
    <t xml:space="preserve">I Yст. АЧР-2 совм.</t>
  </si>
  <si>
    <t xml:space="preserve">ПС НП МЭС</t>
  </si>
  <si>
    <t xml:space="preserve">Введенное положение и объемы АЧР, ЧАПВ с указанием уставок и присоединений  </t>
  </si>
  <si>
    <t xml:space="preserve">Раздел 3</t>
  </si>
  <si>
    <t xml:space="preserve">ПС ПО БЭС</t>
  </si>
  <si>
    <t xml:space="preserve">РАБОТА ПРОГНОЗ  - СЭР диск С кор.- 24.05.24</t>
  </si>
  <si>
    <t xml:space="preserve">(Таблица 3)</t>
  </si>
  <si>
    <t xml:space="preserve">ПС ПО ИЭС</t>
  </si>
  <si>
    <t xml:space="preserve">ПС ПО ВЭС</t>
  </si>
  <si>
    <t xml:space="preserve">ПС ПОСЭС</t>
  </si>
  <si>
    <t xml:space="preserve">Раздел 3. Настройка АЧР </t>
  </si>
  <si>
    <t>Акрон</t>
  </si>
  <si>
    <t xml:space="preserve">Новгородского филиала ПАО «Россети Северо-Запад»</t>
  </si>
  <si>
    <t xml:space="preserve">АКТУАЛИЗИРОВАТЬ в СРЗА</t>
  </si>
  <si>
    <t xml:space="preserve">Итого подведено под АЧР</t>
  </si>
  <si>
    <t xml:space="preserve">КУДА ПЕРЕНЕСЕНО</t>
  </si>
  <si>
    <t xml:space="preserve">Разница по   АЧР-12 </t>
  </si>
  <si>
    <t>Объект</t>
  </si>
  <si>
    <t>Присоединение</t>
  </si>
  <si>
    <t>АЧР-1</t>
  </si>
  <si>
    <t>АЧР-2</t>
  </si>
  <si>
    <t>ЧАПВ</t>
  </si>
  <si>
    <t xml:space="preserve">Объем,      МВт</t>
  </si>
  <si>
    <t>Примечание</t>
  </si>
  <si>
    <t xml:space="preserve">№ очереди</t>
  </si>
  <si>
    <t>уставки</t>
  </si>
  <si>
    <t xml:space="preserve">по фидерам</t>
  </si>
  <si>
    <t xml:space="preserve">по времени</t>
  </si>
  <si>
    <t xml:space="preserve">по частоте</t>
  </si>
  <si>
    <t xml:space="preserve">по частоте возврата (+0,1)</t>
  </si>
  <si>
    <t xml:space="preserve">по частоте возврата                      (-0,1)</t>
  </si>
  <si>
    <t>4-00</t>
  </si>
  <si>
    <t>10-00</t>
  </si>
  <si>
    <t>18-00</t>
  </si>
  <si>
    <t>сек.</t>
  </si>
  <si>
    <t>Гц</t>
  </si>
  <si>
    <t xml:space="preserve">ПС 110 кВ  Кулотино</t>
  </si>
  <si>
    <t xml:space="preserve">В-10 кВ  ф.:  3, 4</t>
  </si>
  <si>
    <t xml:space="preserve">ЧАПВ нет</t>
  </si>
  <si>
    <t xml:space="preserve">ПС 110 кВ Энергомаш</t>
  </si>
  <si>
    <t xml:space="preserve">В-10 кВ 1В Т-1, 1В Т-2</t>
  </si>
  <si>
    <t xml:space="preserve">ПС 110 кВ Ручьи</t>
  </si>
  <si>
    <t xml:space="preserve">В-10 кВ  ф.:  6, 7; 10; 11; 12</t>
  </si>
  <si>
    <t xml:space="preserve">5 оч.V ст.</t>
  </si>
  <si>
    <t xml:space="preserve">Запрет  АВР СВ-10</t>
  </si>
  <si>
    <t xml:space="preserve">ПС 330 кВ Новгородская</t>
  </si>
  <si>
    <t xml:space="preserve">В-35 кВ  л.Крч-1, 2</t>
  </si>
  <si>
    <t xml:space="preserve">Из 13 оч. АЧР-1</t>
  </si>
  <si>
    <t xml:space="preserve">В-35 кВ  л.Зв-1, 2</t>
  </si>
  <si>
    <t xml:space="preserve">В-10 кВ  1сш  ф.: 1</t>
  </si>
  <si>
    <t xml:space="preserve">4 оч.V ст.</t>
  </si>
  <si>
    <t xml:space="preserve">В-10 кВ  1сш  ф.: 2</t>
  </si>
  <si>
    <t xml:space="preserve">В-10 кВ  1сш  ф.: 15</t>
  </si>
  <si>
    <t xml:space="preserve">В-10 кВ  1сш  ф.: 21</t>
  </si>
  <si>
    <t xml:space="preserve">В-10 кВ  1сш  ф.: 14</t>
  </si>
  <si>
    <t xml:space="preserve">В-10 кВ  1сш  ф.: 18</t>
  </si>
  <si>
    <t xml:space="preserve">В-10 кВ  1сш  ф.: 6                                            </t>
  </si>
  <si>
    <t xml:space="preserve">В-10 кВ  2сш  ф.: 7</t>
  </si>
  <si>
    <t xml:space="preserve">3 оч.V ст.</t>
  </si>
  <si>
    <t xml:space="preserve">В-10 кВ  2сш  ф.: 9</t>
  </si>
  <si>
    <t xml:space="preserve">В-10 кВ  2сш  ф.: 10</t>
  </si>
  <si>
    <t xml:space="preserve">В-10 кВ  2сш  ф.: 13</t>
  </si>
  <si>
    <t xml:space="preserve">В-10 кВ  2сш  ф.: 12</t>
  </si>
  <si>
    <t xml:space="preserve">В-10 кВ  2сш  ф.: 4</t>
  </si>
  <si>
    <t xml:space="preserve"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</si>
  <si>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</si>
  <si>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</si>
  <si>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</si>
  <si>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</si>
  <si>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</si>
  <si>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Вся ПС по вводам 35 и 10 кВ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</si>
  <si>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</si>
  <si>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</si>
  <si>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 xml:space="preserve">ПС 110 кВ Холм</t>
  </si>
  <si>
    <t xml:space="preserve">В-10, 35 кВ  Т-1, Т-2</t>
  </si>
  <si>
    <t>спец.оч.</t>
  </si>
  <si>
    <t xml:space="preserve">2 оч.V ст.</t>
  </si>
  <si>
    <t xml:space="preserve"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</si>
  <si>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</si>
  <si>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</si>
  <si>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</si>
  <si>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Вся ПС по вводам 10 кВ</t>
  </si>
  <si>
    <t xml:space="preserve">В-10 кВ  1сш  ф.: 38                          </t>
  </si>
  <si>
    <t xml:space="preserve">В-10 кВ  2сш  ф.: 40</t>
  </si>
  <si>
    <t xml:space="preserve">ПС 110 кВ Дунаево</t>
  </si>
  <si>
    <t xml:space="preserve">В-10 кВ  Т-1, Т-2</t>
  </si>
  <si>
    <t xml:space="preserve">Выведено в резерв</t>
  </si>
  <si>
    <t xml:space="preserve">ПС 330 кВ Чудово</t>
  </si>
  <si>
    <t xml:space="preserve">В-10 кВ  2сш   ф.: 3</t>
  </si>
  <si>
    <t xml:space="preserve">1 оч.V ст.</t>
  </si>
  <si>
    <t xml:space="preserve">В-10 кВ  2сш   ф.: 5</t>
  </si>
  <si>
    <t xml:space="preserve">В-10 кВ  2сш  ф.: 11                                           </t>
  </si>
  <si>
    <t xml:space="preserve">В-10 кВ  1сш  ф.: 20</t>
  </si>
  <si>
    <t xml:space="preserve"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</si>
  <si>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</si>
  <si>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</si>
  <si>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</si>
  <si>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 xml:space="preserve">В-10 кВ  2сш  ф.: 15</t>
  </si>
  <si>
    <t xml:space="preserve">РП 10 кВ  Южное</t>
  </si>
  <si>
    <t xml:space="preserve">В-10 кВ  1сш  ф.: 3</t>
  </si>
  <si>
    <t xml:space="preserve">1 оч. I ст.</t>
  </si>
  <si>
    <t xml:space="preserve">16 оч. IV ст.</t>
  </si>
  <si>
    <t xml:space="preserve">В-10 кВ  1сш  ф.: 7</t>
  </si>
  <si>
    <t xml:space="preserve">Вся ПС по фидерам</t>
  </si>
  <si>
    <t xml:space="preserve">ПС 110 кВ Антоново</t>
  </si>
  <si>
    <t xml:space="preserve">В-6 кВ  1В Т-2  2с  ф.: 12</t>
  </si>
  <si>
    <t xml:space="preserve">1 оч. </t>
  </si>
  <si>
    <t xml:space="preserve">18 оч. IV ст.</t>
  </si>
  <si>
    <t xml:space="preserve">В-6 кВ  1В Т-2  2с  ф.: 13</t>
  </si>
  <si>
    <t xml:space="preserve">В-6 кВ  1В Т-2  2с  ф.: 14</t>
  </si>
  <si>
    <t xml:space="preserve">В-6 кВ  1В Т-2  2с  ф.: 15</t>
  </si>
  <si>
    <t xml:space="preserve">В-6 кВ  1В Т-2  2с  ф.: 16</t>
  </si>
  <si>
    <t xml:space="preserve">В-6 кВ  1В Т-2  2с  ф.: 18</t>
  </si>
  <si>
    <t xml:space="preserve">В-6 кВ  1В Т-2  2с  ф.: 24</t>
  </si>
  <si>
    <t xml:space="preserve">В-6 кВ  1В Т-2  2с  ф.: 25</t>
  </si>
  <si>
    <t xml:space="preserve">В-6 кВ  1В Т-2  2с  ф.: 26</t>
  </si>
  <si>
    <t xml:space="preserve">В-6 кВ  2В Т-2  4с  ф.: 17</t>
  </si>
  <si>
    <t xml:space="preserve">В-6 кВ  2В Т-2  4с  ф.: 19</t>
  </si>
  <si>
    <t xml:space="preserve">В-6 кВ  2В Т-2  4с ф.: 20</t>
  </si>
  <si>
    <t xml:space="preserve">17 оч. IV ст.</t>
  </si>
  <si>
    <t xml:space="preserve">В-6 кВ  2В Т-2  4с  ф.: 22</t>
  </si>
  <si>
    <t xml:space="preserve">В-6 кВ  2В Т-2  4с  ф.: 23</t>
  </si>
  <si>
    <t xml:space="preserve">В-6 кВ  2В Т-2  4с  ф.: 28</t>
  </si>
  <si>
    <t xml:space="preserve">В-6 кВ  2В Т-2  4с  ф.: 29</t>
  </si>
  <si>
    <t xml:space="preserve">В-6 кВ  1В Т-1  1с  ф.: 1</t>
  </si>
  <si>
    <t xml:space="preserve">В-6 кВ  1В Т-1  1с  ф.: 2</t>
  </si>
  <si>
    <t xml:space="preserve">ПС 110 кВ Парфино</t>
  </si>
  <si>
    <t xml:space="preserve">В-10 кВ  Т-2  2сш  ф.: 1</t>
  </si>
  <si>
    <t xml:space="preserve">3 оч. I ст.</t>
  </si>
  <si>
    <t xml:space="preserve">13 оч. IV ст.</t>
  </si>
  <si>
    <t xml:space="preserve">В-10 кВ  Т-2  2 сш  ф.: 2</t>
  </si>
  <si>
    <t xml:space="preserve">В-10 кВ  Т-2  2 сш  ф.: 6</t>
  </si>
  <si>
    <t xml:space="preserve">В-10 кВ  Т-2  2 сш  ф.: 7</t>
  </si>
  <si>
    <t xml:space="preserve">В-10 кВ Т-1  1сш ф.: 3</t>
  </si>
  <si>
    <t xml:space="preserve">В-10 кВ Т-1  1сш ф.: 4</t>
  </si>
  <si>
    <t xml:space="preserve">В-10 кВ Т-1  1сш ф.: 5</t>
  </si>
  <si>
    <t xml:space="preserve">В-10 кВ Т-1  1сш ф.: 8</t>
  </si>
  <si>
    <t xml:space="preserve">В-6 кВ  2В Т-1  3с  ф.: 7</t>
  </si>
  <si>
    <t xml:space="preserve">15 оч. IV ст.</t>
  </si>
  <si>
    <t xml:space="preserve">В-6 кВ  2В Т-1  3с  ф.: 8</t>
  </si>
  <si>
    <t xml:space="preserve">В-6 кВ  2В Т-1  3с  ф.: 9</t>
  </si>
  <si>
    <t xml:space="preserve">Вся ПС по фидерам и отходящ.ВЛ 35 кВ</t>
  </si>
  <si>
    <t xml:space="preserve">В-6 кВ  2В Т-1  3с  ф.: 30</t>
  </si>
  <si>
    <t xml:space="preserve">В-6 кВ  1В Т-1  1с  ф.: 4</t>
  </si>
  <si>
    <t xml:space="preserve">ПС 110 кВ Любытино</t>
  </si>
  <si>
    <t xml:space="preserve">В-10 кВ  Т-1  ф.: 1, 2, 3, 4 ,7 ,8 В-10 кВ   Т-2 ф.: 5, 6,  9, 10 ,11, 12                                                                        В-35 кВ  л. Лб-2</t>
  </si>
  <si>
    <t xml:space="preserve">4 оч. I ст.</t>
  </si>
  <si>
    <t xml:space="preserve">12 оч. IV ст.</t>
  </si>
  <si>
    <t xml:space="preserve">НХК АКРОН</t>
  </si>
  <si>
    <t xml:space="preserve">От ТГК-2  </t>
  </si>
  <si>
    <t xml:space="preserve">В-6 кВ  2В Т-1  3с  ф.: 3</t>
  </si>
  <si>
    <t xml:space="preserve">13 оч. IV ст</t>
  </si>
  <si>
    <t xml:space="preserve">В-6 кВ  2В Т-1  3с  ф.: 5</t>
  </si>
  <si>
    <t xml:space="preserve">В-6 кВ  2В Т-1  3с  ф.: 10</t>
  </si>
  <si>
    <t xml:space="preserve">Вся ПС по вводам 35 кВ</t>
  </si>
  <si>
    <t xml:space="preserve">В-6 кВ  2В Т-1  3с  ф.: 21</t>
  </si>
  <si>
    <t xml:space="preserve">В-6 кВ  2В Т-1  3с  ф.: 31</t>
  </si>
  <si>
    <t xml:space="preserve">ПС 110 кВ  Крестцы</t>
  </si>
  <si>
    <t xml:space="preserve">В-35 кВ Т-1, Т-2</t>
  </si>
  <si>
    <t xml:space="preserve">5 оч. II ст</t>
  </si>
  <si>
    <t xml:space="preserve">10 оч. IV ст.</t>
  </si>
  <si>
    <t xml:space="preserve">ПС 110 кВ Новоселицы</t>
  </si>
  <si>
    <t xml:space="preserve">  В-10 кВ Т-1 :   ф.: 6, 7, 8, 9, 10 </t>
  </si>
  <si>
    <t xml:space="preserve"> В-35 кВ  Т-1:   л.Нвс-1, л.Нв-2</t>
  </si>
  <si>
    <t xml:space="preserve">9 оч. IV ст.</t>
  </si>
  <si>
    <t xml:space="preserve">ПС 110 кВ Районная</t>
  </si>
  <si>
    <t xml:space="preserve">Была ПС Новоселицы</t>
  </si>
  <si>
    <t xml:space="preserve">2В, 3В  6 кВ  Т-3  ф.: 26, 28, 30, 32, 34, 40, 42, 44, 46, 48, 52</t>
  </si>
  <si>
    <t xml:space="preserve">2 оч. </t>
  </si>
  <si>
    <t xml:space="preserve">ПС 110 кВ Западная</t>
  </si>
  <si>
    <t xml:space="preserve">В-10 кВ  Т-2   ф: 9, 10, 11, 12, 31, 32, 33</t>
  </si>
  <si>
    <t xml:space="preserve">11 оч. IV ст.</t>
  </si>
  <si>
    <t xml:space="preserve">ВЛ 110 кВ</t>
  </si>
  <si>
    <t xml:space="preserve">ПС 110 кВ Савино</t>
  </si>
  <si>
    <t xml:space="preserve">В-10 кВ  ф.: 1, 2, 3, 4, 5, 6, 7</t>
  </si>
  <si>
    <t xml:space="preserve">От ТГК-2; от ПС 100</t>
  </si>
  <si>
    <t xml:space="preserve">ПС 110 кВ Восточная</t>
  </si>
  <si>
    <t xml:space="preserve">В-110  л.Ан-1, 2</t>
  </si>
  <si>
    <t xml:space="preserve">В-110  л.И-5</t>
  </si>
  <si>
    <t xml:space="preserve">ПС 110 кВ Крестцы</t>
  </si>
  <si>
    <t xml:space="preserve">В-110  л.Кр-3</t>
  </si>
  <si>
    <t xml:space="preserve">ПС 110 кВ Шимск</t>
  </si>
  <si>
    <t xml:space="preserve">В-110  л.Шм-3</t>
  </si>
  <si>
    <t xml:space="preserve">ПС 330 кВ Юго-Западная</t>
  </si>
  <si>
    <t xml:space="preserve">В-10 кВ  Т-1  1 сш  ф.: 1</t>
  </si>
  <si>
    <t xml:space="preserve">3 оч. </t>
  </si>
  <si>
    <t xml:space="preserve">В-10 кВ  Т-1  1 сш  ф.: 2</t>
  </si>
  <si>
    <t xml:space="preserve">В-10 кВ  Т-1  1 сш  ф.: 3</t>
  </si>
  <si>
    <t xml:space="preserve">В-10 кВ  Т-2  2 сш  ф.: 5</t>
  </si>
  <si>
    <t xml:space="preserve">В-6 кВ  Т-2  2 сш  ф.: 4</t>
  </si>
  <si>
    <t xml:space="preserve">6 оч. II ст.</t>
  </si>
  <si>
    <t xml:space="preserve">7 оч. IV ст.</t>
  </si>
  <si>
    <t xml:space="preserve">В-6 кВ  Т-2  2 сш  ф.: 6</t>
  </si>
  <si>
    <t xml:space="preserve">В-6 кВ  Т-2  2 сш  ф.: 3</t>
  </si>
  <si>
    <t xml:space="preserve">В-6 кВ  Т-1  1 сш  ф.: 5</t>
  </si>
  <si>
    <t xml:space="preserve">Отходящие ВЛ 35 кВ</t>
  </si>
  <si>
    <t xml:space="preserve">В-6 кВ  Т-1  1 сш  ф.: 7</t>
  </si>
  <si>
    <t xml:space="preserve">Из АЧР-2нс</t>
  </si>
  <si>
    <t xml:space="preserve">ПС 35 кВ Яжелбицы</t>
  </si>
  <si>
    <t xml:space="preserve">В-10 кВ Т-1 ф.: 1; 3                                      В-10 кВ Т-2 ф.: 7; 8</t>
  </si>
  <si>
    <t xml:space="preserve">ПС 110 кВ Сольцы</t>
  </si>
  <si>
    <t xml:space="preserve">  В-35 кВ  л.Сол-1                                          </t>
  </si>
  <si>
    <t xml:space="preserve">6оч. IV ст.</t>
  </si>
  <si>
    <t>Вставила</t>
  </si>
  <si>
    <t xml:space="preserve">ПЕренесено из 13 оч.</t>
  </si>
  <si>
    <t>НПС-7</t>
  </si>
  <si>
    <t xml:space="preserve">Была ПС Восточная</t>
  </si>
  <si>
    <t xml:space="preserve">ВВ-10 кВ  яч.: 4, 6, 24, 26</t>
  </si>
  <si>
    <t xml:space="preserve"> В-35 кВ  Т-2:   л.Рш-1</t>
  </si>
  <si>
    <t xml:space="preserve">Вся ПС по фидерам 10 кВ</t>
  </si>
  <si>
    <t xml:space="preserve">ПС 110 кВ ДСП</t>
  </si>
  <si>
    <t xml:space="preserve">В-10 кВ  Т-2  ф. 25</t>
  </si>
  <si>
    <t xml:space="preserve">5 оч. IV ст.</t>
  </si>
  <si>
    <t xml:space="preserve">В-10 кВ  Т-2  ф.: 26</t>
  </si>
  <si>
    <t xml:space="preserve">В-10 кВ  Т-2  ф.: 27</t>
  </si>
  <si>
    <t xml:space="preserve">Вся ПС по фидерам </t>
  </si>
  <si>
    <t xml:space="preserve">В-10 кВ  Т-2  ф.: 28</t>
  </si>
  <si>
    <t xml:space="preserve">ПС 110 кВ Светлицы</t>
  </si>
  <si>
    <t xml:space="preserve">В-10 кВ   ф.: 1, 2, 3, 4, 6</t>
  </si>
  <si>
    <t xml:space="preserve">8 оч. IV ст.</t>
  </si>
  <si>
    <t xml:space="preserve">ПС 110 кВ Парахино</t>
  </si>
  <si>
    <t xml:space="preserve">В-6 кВ ф.: 10, 11, 12</t>
  </si>
  <si>
    <t xml:space="preserve">ПС 110 кВ Батецкая</t>
  </si>
  <si>
    <t xml:space="preserve">В-10 кВ   ф.: 1, 2, 3, 4, 5, 6, 7                                            В-35 кВ  л.Прд-1</t>
  </si>
  <si>
    <t xml:space="preserve">ВЛ-110 кВ</t>
  </si>
  <si>
    <t xml:space="preserve">ПС 110 кВ Южная</t>
  </si>
  <si>
    <t xml:space="preserve">1В Т-2  В-10 кВ   ф.: 14</t>
  </si>
  <si>
    <t xml:space="preserve">1В Т-2  В-10 кВ   ф.: 15</t>
  </si>
  <si>
    <t xml:space="preserve">В-110  л.Ю-З-2</t>
  </si>
  <si>
    <t xml:space="preserve">ПС 110 кВ Демянск</t>
  </si>
  <si>
    <t xml:space="preserve">В-10, 35 кВ  Т-1, 2</t>
  </si>
  <si>
    <t xml:space="preserve">4 оч. </t>
  </si>
  <si>
    <t xml:space="preserve">ПС 110 кВ Прогресс</t>
  </si>
  <si>
    <t xml:space="preserve">В-10  кВ  1 сш  ф.: 3, 4, 5, 7, 9, 11, 15, 17, 19, 21, 23, 25</t>
  </si>
  <si>
    <t xml:space="preserve">4 оч. IV ст.</t>
  </si>
  <si>
    <t xml:space="preserve">ПС 110 кВ Русса</t>
  </si>
  <si>
    <t xml:space="preserve">В-10 кВ  Т-2 </t>
  </si>
  <si>
    <t xml:space="preserve">3 оч. IV ст.</t>
  </si>
  <si>
    <t xml:space="preserve">В-35 кВ  Т-1, 2 </t>
  </si>
  <si>
    <t xml:space="preserve">2 оч. IV ст.</t>
  </si>
  <si>
    <t xml:space="preserve">В-10 кВ  ф.: 6</t>
  </si>
  <si>
    <t xml:space="preserve">В-10 кВ  Т-1 </t>
  </si>
  <si>
    <t xml:space="preserve">1 оч. IV ст.</t>
  </si>
  <si>
    <t xml:space="preserve">От ТГК-2</t>
  </si>
  <si>
    <t xml:space="preserve">В-10 кВ  ф.: 7</t>
  </si>
  <si>
    <t xml:space="preserve">1В Т-1  В-10 кВ   ф.: 7</t>
  </si>
  <si>
    <t xml:space="preserve"> 7 оч. II ст.</t>
  </si>
  <si>
    <t xml:space="preserve">17 оч. III ст.</t>
  </si>
  <si>
    <t xml:space="preserve">В-10 кВ  ф.: 30</t>
  </si>
  <si>
    <t xml:space="preserve">2В Т-1  В-10 кВ   ф.: 23</t>
  </si>
  <si>
    <t xml:space="preserve">2В Т-1  В-10 кВ   ф.: 24</t>
  </si>
  <si>
    <t xml:space="preserve">В-10 кВ  ф.: 32</t>
  </si>
  <si>
    <t xml:space="preserve">1В Т-2  В-10 кВ   ф.: 12</t>
  </si>
  <si>
    <t xml:space="preserve">1В Т-2  В-10 кВ   ф.: 13</t>
  </si>
  <si>
    <t xml:space="preserve">2В Т-2  В-10 кВ   ф.: 30</t>
  </si>
  <si>
    <t xml:space="preserve">ПС 110 кВ Керамзит</t>
  </si>
  <si>
    <t xml:space="preserve">В-10 кВ  ф.: 1                         </t>
  </si>
  <si>
    <t xml:space="preserve">5 оч.</t>
  </si>
  <si>
    <t xml:space="preserve"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</si>
  <si>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</si>
  <si>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</si>
  <si>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</si>
  <si>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</si>
  <si>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</si>
  <si>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</si>
  <si>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</si>
  <si>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</si>
  <si>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 xml:space="preserve">ПС 110 кВ Ракомо</t>
  </si>
  <si>
    <t xml:space="preserve">В-10 кВ   ф. : 1, 2, 3, 4, 5, 6                                 </t>
  </si>
  <si>
    <t xml:space="preserve">16 оч. III ст.</t>
  </si>
  <si>
    <t xml:space="preserve">ПС 110 кВ Борки</t>
  </si>
  <si>
    <t xml:space="preserve">В-10 кВ  ф.: 1, 2, 3, 4, 5, 6                                    </t>
  </si>
  <si>
    <t xml:space="preserve">В-110  л.Юж-2</t>
  </si>
  <si>
    <t xml:space="preserve">8 оч. II ст.</t>
  </si>
  <si>
    <t xml:space="preserve">В-110   л.Юж-1</t>
  </si>
  <si>
    <t xml:space="preserve">В-110  л.Нв-1</t>
  </si>
  <si>
    <t xml:space="preserve">В-110  л.Нв-2</t>
  </si>
  <si>
    <t xml:space="preserve">ПС 110 кВ Сельская</t>
  </si>
  <si>
    <t xml:space="preserve">В-10 кВ   Т-2  2с                                   ф.: 5, 6, 7, 9, 12, 13, 14                       </t>
  </si>
  <si>
    <t xml:space="preserve">15 оч. III ст.</t>
  </si>
  <si>
    <t xml:space="preserve">ПС 110 кВ Вороново</t>
  </si>
  <si>
    <t xml:space="preserve">В-10 кВ  ф.: 1, 3, 4, 5, 7, 17</t>
  </si>
  <si>
    <t xml:space="preserve">ПС 110 кВ Коростынь</t>
  </si>
  <si>
    <t xml:space="preserve">В-10 кВ  ф.: 1, 2, 3 ,4, 5, 6 , 7, 8</t>
  </si>
  <si>
    <t xml:space="preserve">ПС 110 кВ Солобско</t>
  </si>
  <si>
    <t xml:space="preserve">В-10 кВ  ф.: 1, 2, 3, 4, 5, 6</t>
  </si>
  <si>
    <t xml:space="preserve">ПС 110 кВ Насосная</t>
  </si>
  <si>
    <t xml:space="preserve">В-6 кВ    ф.: 20, 21, 22</t>
  </si>
  <si>
    <t xml:space="preserve">14 оч. III ст.</t>
  </si>
  <si>
    <t xml:space="preserve">Искл.ф.19,питающий Акрон</t>
  </si>
  <si>
    <t xml:space="preserve">ввода 6 кВ</t>
  </si>
  <si>
    <t xml:space="preserve">ПС 110 кВ Лесная</t>
  </si>
  <si>
    <t xml:space="preserve">В-10 кВ   ф. : 1, 2, 3, 4, 5, 6, 7, 8, 9</t>
  </si>
  <si>
    <t xml:space="preserve">От ТГК-2, ПС-100 </t>
  </si>
  <si>
    <t xml:space="preserve">ПС 110 кВ Базовая</t>
  </si>
  <si>
    <t xml:space="preserve">1В, 2В 6 кВ Т2 </t>
  </si>
  <si>
    <t xml:space="preserve">13 оч. III ст.</t>
  </si>
  <si>
    <t xml:space="preserve">Запрет АВР СВ-7,        СВ-8</t>
  </si>
  <si>
    <t xml:space="preserve">1В 6 кВ  Т1 </t>
  </si>
  <si>
    <t xml:space="preserve">12 оч. III ст.</t>
  </si>
  <si>
    <t xml:space="preserve">Запрет АВР  СВ-5</t>
  </si>
  <si>
    <t xml:space="preserve">1В 6 кВ  Т3 </t>
  </si>
  <si>
    <t xml:space="preserve">11 оч. III ст.</t>
  </si>
  <si>
    <t xml:space="preserve">2ВТ 3В 6 кВ  Т3 </t>
  </si>
  <si>
    <t xml:space="preserve">9 оч. III ст.</t>
  </si>
  <si>
    <t xml:space="preserve">10 оч. III ст.</t>
  </si>
  <si>
    <t xml:space="preserve">Запрет АВР СВ-6,                   СВ-7</t>
  </si>
  <si>
    <t xml:space="preserve">4В 6 кВ  Т3 </t>
  </si>
  <si>
    <t xml:space="preserve">Запрет АВР  СВ-8</t>
  </si>
  <si>
    <t xml:space="preserve">Перенесена из 12 очереди</t>
  </si>
  <si>
    <t xml:space="preserve">1В  6кВ   Т2  ф.:  4, 5, 8, 13, 14, 15, 16</t>
  </si>
  <si>
    <t xml:space="preserve">6 оч. </t>
  </si>
  <si>
    <t xml:space="preserve">От ТГК-2; ПС-100; ПС-315  </t>
  </si>
  <si>
    <t xml:space="preserve">В-10 кВ  ф.: 1, 2, 5, 6, 7, 8</t>
  </si>
  <si>
    <t>добавила</t>
  </si>
  <si>
    <t xml:space="preserve">В-35 кВ  л.Ал-1, л.Мст-4,   л.Мст-3, л.Тр-1, л.Тр-2</t>
  </si>
  <si>
    <t xml:space="preserve">7 оч. .</t>
  </si>
  <si>
    <t xml:space="preserve">Вся ПС по фидерам 10кВ</t>
  </si>
  <si>
    <t xml:space="preserve">ПС 110 кВ Песь</t>
  </si>
  <si>
    <t xml:space="preserve">В-10 кВ Т-2 </t>
  </si>
  <si>
    <t xml:space="preserve">Запрет АВР СВ 10 кВ</t>
  </si>
  <si>
    <t xml:space="preserve">ПС 110 кВ Вишерская</t>
  </si>
  <si>
    <t xml:space="preserve">В-10 кВ Т-1  ф.: 2</t>
  </si>
  <si>
    <t xml:space="preserve">В-10 кВ Т-1  ф.: 3</t>
  </si>
  <si>
    <t xml:space="preserve">В-10 кВ Т-1  ф.: 8</t>
  </si>
  <si>
    <t xml:space="preserve">В-10 кВ Т-1  ф.: 10</t>
  </si>
  <si>
    <t xml:space="preserve">В-10 кВ Т-1  ф.: 18</t>
  </si>
  <si>
    <t xml:space="preserve">В-10 кВ Т-1  ф.: 19</t>
  </si>
  <si>
    <t xml:space="preserve">В-10 кВ Т-1  ф.: 21                  </t>
  </si>
  <si>
    <t xml:space="preserve">В-10 кВ  Т-2  ф.: 1</t>
  </si>
  <si>
    <t xml:space="preserve">8 оч. III ст.</t>
  </si>
  <si>
    <t xml:space="preserve">В-10 кВ Т-2  ф.: 6</t>
  </si>
  <si>
    <t xml:space="preserve">В-10 кВ Т-2  ф.: 9</t>
  </si>
  <si>
    <t xml:space="preserve">В-10 кВ Т-2  ф.: 15</t>
  </si>
  <si>
    <t xml:space="preserve">В-10 кВ Т-2  ф.: 17</t>
  </si>
  <si>
    <t xml:space="preserve">Вся ПС по вводам  10 кВ</t>
  </si>
  <si>
    <t xml:space="preserve">В-10 кВ Т-2  ф.: 20</t>
  </si>
  <si>
    <t xml:space="preserve">В-10 кВ Т-2  ф.: 23</t>
  </si>
  <si>
    <t xml:space="preserve">ПС 110 кВ ЖБИ</t>
  </si>
  <si>
    <t xml:space="preserve">В-6 кВ Т-1  ф.: 1</t>
  </si>
  <si>
    <t xml:space="preserve">8 оч.</t>
  </si>
  <si>
    <t xml:space="preserve">9оч. III ст.</t>
  </si>
  <si>
    <t xml:space="preserve">В-6 кВ Т-1  ф.: 2</t>
  </si>
  <si>
    <t xml:space="preserve">В-6 кВ Т-1  ф.: 4</t>
  </si>
  <si>
    <t xml:space="preserve">В-6 кВ Т-1  ф.: 5</t>
  </si>
  <si>
    <t xml:space="preserve">В-6 кВ Т-1  ф.: 6</t>
  </si>
  <si>
    <t xml:space="preserve">В-6 кВ Т-1  ф.: 9</t>
  </si>
  <si>
    <t xml:space="preserve">В-6 кВ Т-2  ф.: 3</t>
  </si>
  <si>
    <t xml:space="preserve">В-6 кВ Т-2  ф.:7</t>
  </si>
  <si>
    <t xml:space="preserve">В-6 кВ Т-2  ф.: 8</t>
  </si>
  <si>
    <t xml:space="preserve">В-6 кВ Т-2  ф.:10</t>
  </si>
  <si>
    <t xml:space="preserve">В-10 кВ  Т-1</t>
  </si>
  <si>
    <t xml:space="preserve">7 оч. III ст.</t>
  </si>
  <si>
    <t xml:space="preserve">Запрет АВР Т-2  10кВ  </t>
  </si>
  <si>
    <t xml:space="preserve">В-10  кВ Т-2</t>
  </si>
  <si>
    <t xml:space="preserve">Запрет АВР Т-1  10кВ  </t>
  </si>
  <si>
    <t xml:space="preserve">ПС 110 кВ Медниково</t>
  </si>
  <si>
    <t xml:space="preserve">В-10 кВ  Т-1 ф.: 1,  5 ,7, 8, 9, </t>
  </si>
  <si>
    <t xml:space="preserve">9 оч. </t>
  </si>
  <si>
    <t xml:space="preserve">отходящие линии 35 кВ</t>
  </si>
  <si>
    <t xml:space="preserve">В-10 кВ  Т-2 ф.: 4,  10, 11, 12, 14</t>
  </si>
  <si>
    <t xml:space="preserve">В-10 кВ   Т-2  ф.: 10, 11, 12, 13, 14, 15, 16, 17                                                                                                </t>
  </si>
  <si>
    <t xml:space="preserve">5 оч. III ст.</t>
  </si>
  <si>
    <t xml:space="preserve">От  ПС-100; ПС-315  </t>
  </si>
  <si>
    <t xml:space="preserve">В- 35 кВ Т-1, Т-2</t>
  </si>
  <si>
    <t xml:space="preserve">ПС 110 кВ Марево</t>
  </si>
  <si>
    <t xml:space="preserve">6 оч. III ст.</t>
  </si>
  <si>
    <t xml:space="preserve">ввода 35 кВ и 6 кВ</t>
  </si>
  <si>
    <t xml:space="preserve">ПС 110 кВ Огнеупоры</t>
  </si>
  <si>
    <t xml:space="preserve">В-6 Ввод-1 Т-1</t>
  </si>
  <si>
    <t xml:space="preserve">без  учета мощности от фидеров связи на 10-00:</t>
  </si>
  <si>
    <t xml:space="preserve">Ввода 35 кВ</t>
  </si>
  <si>
    <t xml:space="preserve">В-6 Ввод-1 Т-2</t>
  </si>
  <si>
    <t xml:space="preserve">В-35  Т-1, Т-2</t>
  </si>
  <si>
    <t xml:space="preserve">ввода 10 кВ</t>
  </si>
  <si>
    <t xml:space="preserve">ПС 110 кВ Валдай</t>
  </si>
  <si>
    <t xml:space="preserve"> В-35 кВ Т-2:   л.Зл-1,                             л.Дв-1</t>
  </si>
  <si>
    <t xml:space="preserve">4 оч. III ст.</t>
  </si>
  <si>
    <t xml:space="preserve">В-35 кВ Т-1:  л.Зл-2</t>
  </si>
  <si>
    <r>
      <t xml:space="preserve"> В-10 кВ Т-2  ф.: 3, 4, 8, 15, 16, 18, 19, 20, 21, 22  </t>
    </r>
    <r>
      <rPr>
        <b/>
        <sz val="12"/>
        <rFont val="Times New Roman"/>
      </rPr>
      <t/>
    </r>
  </si>
  <si>
    <t xml:space="preserve">Запрет АВР СВ-10</t>
  </si>
  <si>
    <t xml:space="preserve">ПС 110 кВ Неболчи</t>
  </si>
  <si>
    <t xml:space="preserve">В-10 кВ Т-2</t>
  </si>
  <si>
    <t xml:space="preserve">ПС 330 кВ Старорусская</t>
  </si>
  <si>
    <t xml:space="preserve">В-110  л.Зл-1 </t>
  </si>
  <si>
    <t xml:space="preserve">11 оч. </t>
  </si>
  <si>
    <t xml:space="preserve">В-110  л.Пф-1 </t>
  </si>
  <si>
    <t xml:space="preserve">3 оч. III ст.</t>
  </si>
  <si>
    <t xml:space="preserve">Запрет АВР В  л.Пф-1</t>
  </si>
  <si>
    <t xml:space="preserve"> по фидерам 10 кВ</t>
  </si>
  <si>
    <t xml:space="preserve">В-110  л.Лч-2</t>
  </si>
  <si>
    <t xml:space="preserve">2 оч. III ст.</t>
  </si>
  <si>
    <t xml:space="preserve">В-110   л.Шм-1, 2</t>
  </si>
  <si>
    <t xml:space="preserve">Из 12 очереди</t>
  </si>
  <si>
    <t xml:space="preserve">1В, 2В 6 кВ  Т-1  ф.: 2, 6, 9, 10, 17, 19, 20, 54, 56, 58, 59, 62</t>
  </si>
  <si>
    <t xml:space="preserve">12 оч. </t>
  </si>
  <si>
    <t xml:space="preserve">4В, 5В 6 кВ  Т-3  ф.: 23, 27, 29, 31, 33, 35, 41, 43, 45</t>
  </si>
  <si>
    <t xml:space="preserve">1 оч. III ст.</t>
  </si>
  <si>
    <t xml:space="preserve">ввод 10 кВ</t>
  </si>
  <si>
    <t xml:space="preserve">В-10 кВ  Т-2   ф.:  1, 2, 3, 4, 5                                                  </t>
  </si>
  <si>
    <t xml:space="preserve">14 оч. II ст.</t>
  </si>
  <si>
    <t xml:space="preserve">В-110  л.Вд-2</t>
  </si>
  <si>
    <t xml:space="preserve">13 оч.  IV  ст.</t>
  </si>
  <si>
    <t xml:space="preserve">12 оч. II ст.</t>
  </si>
  <si>
    <t xml:space="preserve">Вся ПС</t>
  </si>
  <si>
    <t xml:space="preserve">В-10 кВ   Т-1  1с                                                  ф.: 1, 2, 3, 4, 8,10, 11                    </t>
  </si>
  <si>
    <t xml:space="preserve">13 оч. </t>
  </si>
  <si>
    <t xml:space="preserve">5 оч. II ст.</t>
  </si>
  <si>
    <t xml:space="preserve">В-10  кВ  2 сш  ф.: 1, 2, 8, 10, 12, 13, 14, 16, 18, 22, 24</t>
  </si>
  <si>
    <t xml:space="preserve">14 оч.  </t>
  </si>
  <si>
    <t xml:space="preserve">3 оч. II ст.</t>
  </si>
  <si>
    <t xml:space="preserve">перенесено из 13 оч</t>
  </si>
  <si>
    <t xml:space="preserve">2В  6кВ   Т2  ф.:   63, 64, 65, 67, 68, 69</t>
  </si>
  <si>
    <t xml:space="preserve">2 оч. II ст.</t>
  </si>
  <si>
    <t xml:space="preserve">по вводам ? по фидерам</t>
  </si>
  <si>
    <t xml:space="preserve">В-10 кВ Т-1,  Т-2</t>
  </si>
  <si>
    <t xml:space="preserve">1 оч. II ст.</t>
  </si>
  <si>
    <t xml:space="preserve">В-10 кВ Т-1</t>
  </si>
  <si>
    <t xml:space="preserve">14 оч. IV ст.</t>
  </si>
  <si>
    <t xml:space="preserve">В-10 кВ   Т-1  ф : 5</t>
  </si>
  <si>
    <t xml:space="preserve">3оч. II ст.</t>
  </si>
  <si>
    <t xml:space="preserve">В-10 кВ   Т-1  ф : 6</t>
  </si>
  <si>
    <t xml:space="preserve">В-10 кВ   Т-1  ф : 7</t>
  </si>
  <si>
    <t xml:space="preserve">В-10 кВ   Т-1  ф : 8</t>
  </si>
  <si>
    <t xml:space="preserve">Вместо яжелбиц из АЧР-1</t>
  </si>
  <si>
    <t xml:space="preserve">Пределы очереди АЧР-2  н/совм. от средн.величины очереди</t>
  </si>
  <si>
    <t xml:space="preserve">АЧР-2 не совм.</t>
  </si>
  <si>
    <t xml:space="preserve">ПС 35 кВ Зеленая</t>
  </si>
  <si>
    <t xml:space="preserve">В-10 кВ Т-1 ф.: 3                                      В-10 кВ Т-2 ф.: 4</t>
  </si>
  <si>
    <t xml:space="preserve">8 оч. I ст.</t>
  </si>
  <si>
    <t xml:space="preserve">ПС110 кВ Пола</t>
  </si>
  <si>
    <t xml:space="preserve">В-10 кВ Т-1 ф.: 2; 3; 5; 11                                      В-10 кВ Т-2 ф.: 7; 8; 9</t>
  </si>
  <si>
    <t xml:space="preserve">11 оч. I ст.</t>
  </si>
  <si>
    <t xml:space="preserve">Вся ПС по вводам</t>
  </si>
  <si>
    <t xml:space="preserve">ПС 110 кВ Подберезье</t>
  </si>
  <si>
    <t xml:space="preserve">ПС 110 кВ Рогавка</t>
  </si>
  <si>
    <t xml:space="preserve">В-6, 35 кВ  Т-2</t>
  </si>
  <si>
    <t xml:space="preserve">10 оч. I ст.</t>
  </si>
  <si>
    <t xml:space="preserve">В-10 кВ   Т-1  ф.: 1, 2, 3, 4, 5, 6, 7, 8, 9                                                                                            </t>
  </si>
  <si>
    <t xml:space="preserve">ПС 110 кВ Мойка</t>
  </si>
  <si>
    <t xml:space="preserve">В-10 кВ   ф : 1, 2, 3, 4, 5, 6</t>
  </si>
  <si>
    <t xml:space="preserve">9 оч. I ст.</t>
  </si>
  <si>
    <t xml:space="preserve">Перенесено из 13 оч.</t>
  </si>
  <si>
    <t xml:space="preserve">В-6 кВ  1В Т-1  1с  ф.: 6</t>
  </si>
  <si>
    <t xml:space="preserve">В-6 кВ  1В Т-1  1с  ф.: 11</t>
  </si>
  <si>
    <t xml:space="preserve">В-6 кВ  1В Т-1  1с  ф.: 27</t>
  </si>
  <si>
    <t xml:space="preserve">В-10 кВ  Т-2   ф: 7, 8</t>
  </si>
  <si>
    <t xml:space="preserve">В-10 кВ Т-1, Т-2</t>
  </si>
  <si>
    <t xml:space="preserve">7 оч. I ст.</t>
  </si>
  <si>
    <t xml:space="preserve">ПС 110 кВ Юбилейная</t>
  </si>
  <si>
    <t xml:space="preserve">В-10 кВ  Т-1  ф.: 1            </t>
  </si>
  <si>
    <t xml:space="preserve"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</si>
  <si>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</si>
  <si>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</si>
  <si>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</si>
  <si>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</si>
  <si>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</si>
  <si>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</si>
  <si>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</si>
  <si>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</si>
  <si>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 xml:space="preserve">ПС 110 кВ  Хвойная</t>
  </si>
  <si>
    <t xml:space="preserve">В-10 кВ   ф.: 2, 3, 4, 5, 7, 8, 9, 10, 11, 12                                                           В-35 л.Хв-3, л.Мг-1</t>
  </si>
  <si>
    <t xml:space="preserve">5 оч. I ст.</t>
  </si>
  <si>
    <t xml:space="preserve">ПС 110 кВ Мостищи</t>
  </si>
  <si>
    <t xml:space="preserve">В-10  кВ  Т-1, Т-2</t>
  </si>
  <si>
    <t xml:space="preserve">ПС 110 кВ Магистральная</t>
  </si>
  <si>
    <t xml:space="preserve">В-10 кВ  Т-1, 2  ф.: 2, 3, 4, 5</t>
  </si>
  <si>
    <t xml:space="preserve">ПС 110 кВ Пестово</t>
  </si>
  <si>
    <t xml:space="preserve">В-10, 35 кВ  Т-1 </t>
  </si>
  <si>
    <t xml:space="preserve">Запрет АВР СВ - 10, 35  </t>
  </si>
  <si>
    <t xml:space="preserve">Перенос из очереди спец и  12 оч.</t>
  </si>
  <si>
    <t xml:space="preserve">В-10 кВ  Т-1  ф: 16, 1, 2, 3, 4, 5,  6, 14, 15</t>
  </si>
  <si>
    <t xml:space="preserve">ПС 110 кВ Бор</t>
  </si>
  <si>
    <t xml:space="preserve">ПС 110 кВ Варгусово</t>
  </si>
  <si>
    <t xml:space="preserve">ПС 110 кВ Дорожная</t>
  </si>
  <si>
    <t xml:space="preserve">В-10, 35 кВ  Т-2 </t>
  </si>
  <si>
    <t xml:space="preserve">Запрет АВР СВ - 10, 35 </t>
  </si>
  <si>
    <t xml:space="preserve">ПС 110 кВ Шелонь</t>
  </si>
  <si>
    <t xml:space="preserve">В-10 кВ   ф.: 1, 2, 3</t>
  </si>
  <si>
    <t xml:space="preserve">ПС 110 кВ  Прогресс</t>
  </si>
  <si>
    <t xml:space="preserve">В-110  л.Мш-1</t>
  </si>
  <si>
    <t xml:space="preserve">2 оч. I ст.</t>
  </si>
  <si>
    <t xml:space="preserve">ПС 35 кВ Большое Уклейно</t>
  </si>
  <si>
    <t xml:space="preserve">В-6 кВ Т-1 ф.: 4                                      В-10 кВ Т-3 ф.: 1; 2</t>
  </si>
  <si>
    <t xml:space="preserve">ПС 110 кВ  Мошенское</t>
  </si>
  <si>
    <t xml:space="preserve">В-10  кВ  ф.: 1, 2, 3. 4, 6, 7, 8                                              В-35 кВ  л.Уд.1</t>
  </si>
  <si>
    <t xml:space="preserve">По фидерам 10 кВ</t>
  </si>
  <si>
    <t xml:space="preserve">В-10 кВ  Т-1  ф.: 1, 2, 5, 6, 7, 9, 11, 12, 13, 14, 17, 24                                    </t>
  </si>
  <si>
    <t xml:space="preserve">ПС 110 кВ Киприя</t>
  </si>
  <si>
    <t xml:space="preserve">В-10 кВ Т-1  ф.: 1                                   </t>
  </si>
  <si>
    <t xml:space="preserve">В-10 кВ Т-2  ф.: 2</t>
  </si>
  <si>
    <t xml:space="preserve">В-10 кВ Т-2  ф.: 3</t>
  </si>
  <si>
    <t xml:space="preserve">В-10 кВ Т-2  ф.: 5</t>
  </si>
  <si>
    <t xml:space="preserve">В-110  л.Пт-1</t>
  </si>
  <si>
    <t xml:space="preserve">В-110  л.Яг-1</t>
  </si>
  <si>
    <t xml:space="preserve">Итого  АЧР-2 не совм.</t>
  </si>
  <si>
    <t>Разница</t>
  </si>
  <si>
    <t xml:space="preserve">Факт АЧР-2 нс, %</t>
  </si>
  <si>
    <t xml:space="preserve">Начальник службы электрических режимов ЦУС</t>
  </si>
  <si>
    <t xml:space="preserve">16.12.2020 г.   10-00</t>
  </si>
  <si>
    <t xml:space="preserve">(МВт, выбрать из вклад. Мощность)</t>
  </si>
  <si>
    <t xml:space="preserve">Перераспределение нагрузки (МВт) ПС Шимск (Шм-1+Шм-2) + ПС Старорусская (АТ-2, л.Пф-1)</t>
  </si>
  <si>
    <t xml:space="preserve">Объем АЧР (МВт) от откл. л.Кр-4 и л. Гз равен нагрузке ПС Пола, Лычково, Любница,  Бояры, Елисеево</t>
  </si>
  <si>
    <t>ПРОПОРЦИИ</t>
  </si>
  <si>
    <t>ИТОГО</t>
  </si>
  <si>
    <t>ПОСЭС</t>
  </si>
  <si>
    <t xml:space="preserve">ПС Вороново</t>
  </si>
  <si>
    <t>Т-1</t>
  </si>
  <si>
    <t xml:space="preserve">ПС Вороново не учитывать, отключается раньше, т.е. убрать</t>
  </si>
  <si>
    <t xml:space="preserve">ПС Пола</t>
  </si>
  <si>
    <t>Т-2</t>
  </si>
  <si>
    <t xml:space="preserve">ПС Лычково</t>
  </si>
  <si>
    <t xml:space="preserve">ПО ВЭС</t>
  </si>
  <si>
    <t xml:space="preserve">ПС Залучье</t>
  </si>
  <si>
    <t xml:space="preserve">ПС Любница</t>
  </si>
  <si>
    <t xml:space="preserve">ПС Заря</t>
  </si>
  <si>
    <t xml:space="preserve">ПС Тухомичи</t>
  </si>
  <si>
    <t xml:space="preserve">ПС Бояры</t>
  </si>
  <si>
    <t xml:space="preserve">ПС Елисеево</t>
  </si>
  <si>
    <t xml:space="preserve">ПС Велилы</t>
  </si>
  <si>
    <t xml:space="preserve">должна быть загрузка ПС Елисеево</t>
  </si>
  <si>
    <t>Итог:</t>
  </si>
  <si>
    <t xml:space="preserve">Итого ПС Старорусская</t>
  </si>
  <si>
    <t xml:space="preserve">Итого ВЛ-110 кВ   Кр-4</t>
  </si>
  <si>
    <t xml:space="preserve">Итого ПС Шимск</t>
  </si>
  <si>
    <t xml:space="preserve">Итого ВЛ-110 кВ   Гз</t>
  </si>
  <si>
    <t xml:space="preserve">Раздел  4</t>
  </si>
  <si>
    <t xml:space="preserve">(Таблица 4)</t>
  </si>
  <si>
    <t xml:space="preserve">Раздел 4. Объем и состав воздействий на отключения нагрузки от иных видов противоаварийной автоматики (далее ПА)</t>
  </si>
  <si>
    <t xml:space="preserve">Наименование подстанции (электростанции), класс напряжения</t>
  </si>
  <si>
    <t xml:space="preserve">Отключаемые 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</si>
  <si>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</si>
  <si>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</si>
  <si>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ПА, МВт</t>
  </si>
  <si>
    <t>04-00</t>
  </si>
  <si>
    <t>21-00</t>
  </si>
  <si>
    <t xml:space="preserve">ИТОГО по подстанции (электростанции):</t>
  </si>
  <si>
    <t xml:space="preserve">Раздел 5. Контактная информация</t>
  </si>
  <si>
    <t xml:space="preserve">Контактная информация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</si>
  <si>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</si>
  <si>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</si>
  <si>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</si>
  <si>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Электронный адрес</t>
  </si>
  <si>
    <t xml:space="preserve">Руководитель организации</t>
  </si>
  <si>
    <t xml:space="preserve">Ширшов Игорь Валерьевич</t>
  </si>
  <si>
    <t xml:space="preserve">Исполняющий обязанности
директора филиала 
</t>
  </si>
  <si>
    <t>Shirshov@novgorodenergo.ru</t>
  </si>
  <si>
    <t xml:space="preserve">Лицо, ответственное за заполнение формы </t>
  </si>
  <si>
    <t xml:space="preserve">Антонова Алина Витальевна</t>
  </si>
  <si>
    <t>(8162)-984-386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</si>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</sst>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.00_р_._-;\-* #,##0.00_р_._-;_-* &quot;-&quot;??_р_._-;_-@_-"/>
    <numFmt numFmtId="162" formatCode="0.0"/>
    <numFmt numFmtId="163" formatCode="0.00000"/>
  </numFmts>
  <fonts count="39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1.000000"/>
      <name val="Times New Roman"/>
    </font>
    <font>
      <sz val="10.000000"/>
      <name val="Times New Roman"/>
    </font>
    <font>
      <sz val="8.000000"/>
      <name val="Times New Roman"/>
    </font>
    <font>
      <sz val="12.000000"/>
      <name val="Times New Roman"/>
    </font>
    <font>
      <sz val="13.000000"/>
      <name val="Times New Roman"/>
    </font>
    <font>
      <b/>
      <sz val="16.000000"/>
      <color indexed="2"/>
      <name val="Times New Roman"/>
    </font>
    <font>
      <sz val="12.000000"/>
      <name val="Arial Cyr"/>
    </font>
    <font>
      <b/>
      <sz val="12.000000"/>
      <name val="Times New Roman"/>
    </font>
    <font>
      <b/>
      <sz val="12.000000"/>
      <color indexed="2"/>
      <name val="Times New Roman"/>
    </font>
    <font>
      <b/>
      <sz val="12.000000"/>
      <color theme="1"/>
      <name val="Times New Roman"/>
    </font>
    <font>
      <b/>
      <sz val="10.000000"/>
      <name val="Times New Roman"/>
    </font>
    <font>
      <sz val="16.000000"/>
      <color indexed="2"/>
      <name val="Arial Cyr"/>
    </font>
    <font>
      <b/>
      <sz val="11.000000"/>
      <name val="Times New Roman"/>
    </font>
    <font>
      <sz val="11.000000"/>
      <color indexed="2"/>
      <name val="Times New Roman"/>
    </font>
    <font>
      <sz val="10.000000"/>
      <color indexed="2"/>
      <name val="Arial Cyr"/>
    </font>
    <font>
      <sz val="10.000000"/>
      <color theme="1"/>
      <name val="Times New Roman"/>
    </font>
    <font>
      <sz val="12.000000"/>
      <color theme="1"/>
      <name val="Times New Roman"/>
    </font>
    <font>
      <b/>
      <sz val="16.000000"/>
      <name val="Times New Roman"/>
    </font>
    <font>
      <b/>
      <sz val="14.000000"/>
      <name val="Times New Roman"/>
    </font>
    <font>
      <b/>
      <sz val="12.000000"/>
      <color rgb="FFC00000"/>
      <name val="Times New Roman"/>
    </font>
    <font>
      <sz val="12.000000"/>
      <color indexed="2"/>
      <name val="Times New Roman"/>
    </font>
    <font>
      <sz val="14.000000"/>
      <name val="Times New Roman"/>
    </font>
    <font>
      <b/>
      <sz val="16.000000"/>
      <color indexed="2"/>
      <name val="Arial Cyr"/>
    </font>
    <font>
      <b/>
      <sz val="10.000000"/>
      <color indexed="2"/>
      <name val="Times New Roman"/>
    </font>
    <font>
      <sz val="14.000000"/>
      <color indexed="2"/>
      <name val="Times New Roman"/>
    </font>
    <font>
      <b/>
      <sz val="14.000000"/>
      <color indexed="2"/>
      <name val="Times New Roman"/>
    </font>
    <font>
      <sz val="12.000000"/>
      <color rgb="FFC00000"/>
      <name val="Times New Roman"/>
    </font>
    <font>
      <b/>
      <sz val="13.000000"/>
      <name val="Times New Roman"/>
    </font>
    <font>
      <sz val="20.000000"/>
      <name val="Times New Roman"/>
    </font>
    <font>
      <sz val="10.000000"/>
      <color indexed="2"/>
      <name val="Times New Roman"/>
    </font>
    <font>
      <sz val="20.000000"/>
      <color theme="1"/>
      <name val="Times New Roman"/>
    </font>
    <font>
      <b/>
      <sz val="13.000000"/>
      <color indexed="2"/>
      <name val="Times New Roman"/>
    </font>
    <font>
      <b/>
      <sz val="10.000000"/>
      <name val="Arial Cyr"/>
    </font>
    <font>
      <b/>
      <sz val="12.000000"/>
      <name val="Arial Cyr"/>
    </font>
    <font>
      <b/>
      <sz val="10.000000"/>
      <color indexed="2"/>
      <name val="Arial Cyr"/>
    </font>
  </fonts>
  <fills count="4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76E4BF"/>
        <bgColor rgb="FF76E4BF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FFC000"/>
        <bgColor rgb="FFFFC000"/>
      </patternFill>
    </fill>
    <fill>
      <patternFill patternType="solid">
        <fgColor rgb="FFFFDDFF"/>
        <bgColor rgb="FFFFDDFF"/>
      </patternFill>
    </fill>
    <fill>
      <patternFill patternType="solid">
        <fgColor rgb="FF46B3F2"/>
        <bgColor rgb="FF46B3F2"/>
      </patternFill>
    </fill>
    <fill>
      <patternFill patternType="solid">
        <fgColor rgb="FFC5E2FF"/>
        <bgColor rgb="FFC5E2FF"/>
      </patternFill>
    </fill>
    <fill>
      <patternFill patternType="solid">
        <fgColor rgb="FF00B050"/>
        <bgColor rgb="FF00B050"/>
      </patternFill>
    </fill>
    <fill>
      <patternFill patternType="solid">
        <fgColor rgb="FFF9FAAA"/>
        <bgColor rgb="FFF9FAAA"/>
      </patternFill>
    </fill>
    <fill>
      <patternFill patternType="solid">
        <fgColor rgb="FFE0E020"/>
        <bgColor rgb="FFE0E020"/>
      </patternFill>
    </fill>
    <fill>
      <patternFill patternType="solid">
        <fgColor rgb="FF57CF97"/>
        <bgColor rgb="FF57CF97"/>
      </patternFill>
    </fill>
    <fill>
      <patternFill patternType="solid">
        <fgColor rgb="FFD0FCE8"/>
        <bgColor rgb="FFD0FCE8"/>
      </patternFill>
    </fill>
    <fill>
      <patternFill patternType="solid">
        <fgColor rgb="FFF59FDE"/>
        <bgColor rgb="FFF59FDE"/>
      </patternFill>
    </fill>
    <fill>
      <patternFill patternType="solid">
        <fgColor rgb="FFEDADAD"/>
        <bgColor rgb="FFEDADAD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CECFF"/>
        <bgColor rgb="FFCCECFF"/>
      </patternFill>
    </fill>
    <fill>
      <patternFill patternType="solid">
        <fgColor rgb="FFAE91ED"/>
        <bgColor rgb="FFAE91ED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E39D5F"/>
        <bgColor rgb="FFE39D5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EDED74"/>
        <bgColor rgb="FFEDED74"/>
      </patternFill>
    </fill>
    <fill>
      <patternFill patternType="solid">
        <fgColor rgb="FFFAFABE"/>
        <bgColor rgb="FFFAFABE"/>
      </patternFill>
    </fill>
    <fill>
      <patternFill patternType="solid">
        <fgColor rgb="FF92D050"/>
        <bgColor rgb="FF92D050"/>
      </patternFill>
    </fill>
    <fill>
      <patternFill patternType="solid">
        <fgColor rgb="FFA4EBE2"/>
        <bgColor rgb="FFA4EBE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DBEEF3"/>
        <bgColor rgb="FFDBEEF3"/>
      </patternFill>
    </fill>
    <fill>
      <patternFill patternType="solid">
        <fgColor indexed="2"/>
        <bgColor indexed="2"/>
      </patternFill>
    </fill>
    <fill>
      <patternFill patternType="solid">
        <fgColor rgb="FFFF75FF"/>
        <bgColor rgb="FFFF75FF"/>
      </patternFill>
    </fill>
    <fill>
      <patternFill patternType="solid">
        <fgColor rgb="FFDDF3E6"/>
        <bgColor rgb="FFDDF3E6"/>
      </patternFill>
    </fill>
    <fill>
      <patternFill patternType="solid">
        <fgColor rgb="FFFFAFFF"/>
        <bgColor rgb="FFFFAFFF"/>
      </patternFill>
    </fill>
  </fills>
  <borders count="81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161" applyNumberFormat="1" applyFont="0" applyFill="0" applyBorder="0" applyProtection="0"/>
  </cellStyleXfs>
  <cellXfs count="1375">
    <xf fontId="0" fillId="0" borderId="0" numFmtId="0" xfId="0"/>
    <xf fontId="0" fillId="0" borderId="0" numFmtId="0" xfId="0"/>
    <xf fontId="4" fillId="0" borderId="0" numFmtId="0" xfId="0" applyFont="1" applyAlignment="1">
      <alignment horizontal="left"/>
    </xf>
    <xf fontId="5" fillId="0" borderId="0" numFmtId="0" xfId="0" applyFont="1" applyAlignment="1">
      <alignment horizontal="left"/>
    </xf>
    <xf fontId="6" fillId="0" borderId="0" numFmtId="0" xfId="0" applyFont="1" applyAlignment="1">
      <alignment horizontal="left"/>
    </xf>
    <xf fontId="6" fillId="0" borderId="0" numFmtId="0" xfId="0" applyFont="1" applyAlignment="1">
      <alignment horizontal="right"/>
    </xf>
    <xf fontId="4" fillId="0" borderId="0" numFmtId="0" xfId="0" applyFont="1" applyAlignment="1">
      <alignment horizontal="right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5" fillId="0" borderId="2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/>
    </xf>
    <xf fontId="5" fillId="0" borderId="6" numFmtId="0" xfId="0" applyFont="1" applyBorder="1" applyAlignment="1">
      <alignment horizontal="center" vertical="center"/>
    </xf>
    <xf fontId="5" fillId="0" borderId="7" numFmtId="0" xfId="0" applyFont="1" applyBorder="1" applyAlignment="1">
      <alignment horizontal="center" vertical="center"/>
    </xf>
    <xf fontId="5" fillId="0" borderId="8" numFmtId="0" xfId="0" applyFont="1" applyBorder="1" applyAlignment="1">
      <alignment horizontal="center" vertical="center"/>
    </xf>
    <xf fontId="5" fillId="0" borderId="0" numFmtId="0" xfId="0" applyFont="1"/>
    <xf fontId="4" fillId="0" borderId="9" numFmtId="0" xfId="0" applyFont="1" applyBorder="1" applyAlignment="1">
      <alignment horizontal="left" vertical="top" wrapText="1"/>
    </xf>
    <xf fontId="4" fillId="0" borderId="10" numFmtId="0" xfId="0" applyFont="1" applyBorder="1" applyAlignment="1">
      <alignment horizontal="left" vertical="top" wrapText="1"/>
    </xf>
    <xf fontId="4" fillId="0" borderId="11" numFmtId="0" xfId="0" applyFont="1" applyBorder="1" applyAlignment="1">
      <alignment horizontal="left" vertical="top" wrapText="1"/>
    </xf>
    <xf fontId="4" fillId="0" borderId="9" numFmtId="0" xfId="0" applyFont="1" applyBorder="1" applyAlignment="1">
      <alignment horizontal="center"/>
    </xf>
    <xf fontId="4" fillId="0" borderId="10" numFmtId="0" xfId="0" applyFont="1" applyBorder="1" applyAlignment="1">
      <alignment horizontal="center"/>
    </xf>
    <xf fontId="4" fillId="0" borderId="11" numFmtId="0" xfId="0" applyFont="1" applyBorder="1" applyAlignment="1">
      <alignment horizontal="center"/>
    </xf>
    <xf fontId="4" fillId="0" borderId="9" numFmtId="0" xfId="0" applyFont="1" applyBorder="1" applyAlignment="1">
      <alignment horizontal="left"/>
    </xf>
    <xf fontId="4" fillId="0" borderId="10" numFmtId="0" xfId="0" applyFont="1" applyBorder="1" applyAlignment="1">
      <alignment horizontal="left"/>
    </xf>
    <xf fontId="4" fillId="0" borderId="11" numFmtId="0" xfId="0" applyFont="1" applyBorder="1" applyAlignment="1">
      <alignment horizontal="left"/>
    </xf>
    <xf fontId="5" fillId="0" borderId="0" numFmtId="0" xfId="0" applyFont="1" applyAlignment="1">
      <alignment horizontal="center" vertical="center"/>
    </xf>
    <xf fontId="8" fillId="0" borderId="0" numFmtId="0" xfId="0" applyFont="1" applyAlignment="1">
      <alignment horizontal="right"/>
    </xf>
    <xf fontId="9" fillId="0" borderId="0" numFmtId="0" xfId="0" applyFont="1"/>
    <xf fontId="7" fillId="0" borderId="0" numFmtId="0" xfId="0" applyFont="1"/>
    <xf fontId="7" fillId="0" borderId="0" numFmtId="0" xfId="0" applyFont="1" applyAlignment="1">
      <alignment horizontal="right"/>
    </xf>
    <xf fontId="10" fillId="0" borderId="0" numFmtId="0" xfId="0" applyFont="1"/>
    <xf fontId="11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justify" wrapText="1"/>
    </xf>
    <xf fontId="11" fillId="0" borderId="12" numFmtId="0" xfId="0" applyFont="1" applyBorder="1" applyAlignment="1">
      <alignment horizontal="center" vertical="center" wrapText="1"/>
    </xf>
    <xf fontId="11" fillId="0" borderId="13" numFmtId="0" xfId="0" applyFont="1" applyBorder="1" applyAlignment="1">
      <alignment horizontal="center" vertical="center"/>
    </xf>
    <xf fontId="11" fillId="0" borderId="13" numFmtId="0" xfId="0" applyFont="1" applyBorder="1" applyAlignment="1">
      <alignment horizontal="center" vertical="center" wrapText="1"/>
    </xf>
    <xf fontId="11" fillId="0" borderId="14" numFmtId="0" xfId="0" applyFont="1" applyBorder="1" applyAlignment="1">
      <alignment horizontal="center" vertical="center"/>
    </xf>
    <xf fontId="7" fillId="0" borderId="15" numFmtId="0" xfId="0" applyFont="1" applyBorder="1" applyAlignment="1">
      <alignment horizontal="left" vertical="center" wrapText="1"/>
    </xf>
    <xf fontId="7" fillId="0" borderId="16" numFmtId="0" xfId="0" applyFont="1" applyBorder="1" applyAlignment="1">
      <alignment horizontal="center" vertical="center" wrapText="1"/>
    </xf>
    <xf fontId="11" fillId="2" borderId="17" numFmtId="0" xfId="0" applyFont="1" applyFill="1" applyBorder="1" applyAlignment="1">
      <alignment horizontal="center" vertical="center" wrapText="1"/>
    </xf>
    <xf fontId="7" fillId="0" borderId="18" numFmtId="0" xfId="0" applyFont="1" applyBorder="1" applyAlignment="1">
      <alignment horizontal="left" vertical="center" wrapText="1"/>
    </xf>
    <xf fontId="7" fillId="0" borderId="19" numFmtId="0" xfId="0" applyFont="1" applyBorder="1" applyAlignment="1">
      <alignment horizontal="center" vertical="center" wrapText="1"/>
    </xf>
    <xf fontId="12" fillId="2" borderId="20" numFmtId="2" xfId="0" applyNumberFormat="1" applyFont="1" applyFill="1" applyBorder="1" applyAlignment="1">
      <alignment horizontal="center" vertical="center" wrapText="1"/>
    </xf>
    <xf fontId="11" fillId="2" borderId="19" numFmtId="2" xfId="0" applyNumberFormat="1" applyFont="1" applyFill="1" applyBorder="1" applyAlignment="1">
      <alignment horizontal="center" vertical="center" wrapText="1"/>
    </xf>
    <xf fontId="11" fillId="2" borderId="20" numFmtId="2" xfId="0" applyNumberFormat="1" applyFont="1" applyFill="1" applyBorder="1" applyAlignment="1">
      <alignment horizontal="center" vertical="center" wrapText="1"/>
    </xf>
    <xf fontId="7" fillId="3" borderId="18" numFmtId="0" xfId="0" applyFont="1" applyFill="1" applyBorder="1" applyAlignment="1">
      <alignment horizontal="left" vertical="center" wrapText="1"/>
    </xf>
    <xf fontId="7" fillId="3" borderId="18" numFmtId="0" xfId="0" applyFont="1" applyFill="1" applyBorder="1" applyAlignment="1">
      <alignment horizontal="center" vertical="center" wrapText="1"/>
    </xf>
    <xf fontId="11" fillId="3" borderId="19" numFmtId="2" xfId="0" applyNumberFormat="1" applyFont="1" applyFill="1" applyBorder="1" applyAlignment="1">
      <alignment horizontal="center" vertical="center" wrapText="1"/>
    </xf>
    <xf fontId="11" fillId="0" borderId="19" numFmtId="2" xfId="0" applyNumberFormat="1" applyFont="1" applyBorder="1" applyAlignment="1">
      <alignment horizontal="center" vertical="center" wrapText="1"/>
    </xf>
    <xf fontId="11" fillId="0" borderId="20" numFmtId="2" xfId="0" applyNumberFormat="1" applyFont="1" applyBorder="1" applyAlignment="1">
      <alignment horizontal="center" vertical="center" wrapText="1"/>
    </xf>
    <xf fontId="7" fillId="3" borderId="21" numFmtId="0" xfId="0" applyFont="1" applyFill="1" applyBorder="1" applyAlignment="1">
      <alignment horizontal="center" vertical="center" wrapText="1"/>
    </xf>
    <xf fontId="11" fillId="3" borderId="20" numFmtId="2" xfId="0" applyNumberFormat="1" applyFont="1" applyFill="1" applyBorder="1" applyAlignment="1">
      <alignment horizontal="center" vertical="center" wrapText="1"/>
    </xf>
    <xf fontId="7" fillId="0" borderId="21" numFmtId="0" xfId="0" applyFont="1" applyBorder="1" applyAlignment="1">
      <alignment horizontal="center" vertical="center" wrapText="1"/>
    </xf>
    <xf fontId="13" fillId="0" borderId="20" numFmtId="2" xfId="0" applyNumberFormat="1" applyFont="1" applyBorder="1" applyAlignment="1">
      <alignment horizontal="center" vertical="center" wrapText="1"/>
    </xf>
    <xf fontId="7" fillId="0" borderId="18" numFmtId="0" xfId="0" applyFont="1" applyBorder="1" applyAlignment="1">
      <alignment horizontal="center" vertical="center" wrapText="1"/>
    </xf>
    <xf fontId="7" fillId="3" borderId="22" numFmtId="0" xfId="0" applyFont="1" applyFill="1" applyBorder="1" applyAlignment="1">
      <alignment horizontal="left" vertical="center" wrapText="1"/>
    </xf>
    <xf fontId="7" fillId="3" borderId="22" numFmtId="0" xfId="0" applyFont="1" applyFill="1" applyBorder="1" applyAlignment="1">
      <alignment horizontal="center" vertical="center" wrapText="1"/>
    </xf>
    <xf fontId="11" fillId="3" borderId="23" numFmtId="2" xfId="0" applyNumberFormat="1" applyFont="1" applyFill="1" applyBorder="1" applyAlignment="1">
      <alignment horizontal="center" vertical="center" wrapText="1"/>
    </xf>
    <xf fontId="8" fillId="4" borderId="0" numFmtId="0" xfId="0" applyFont="1" applyFill="1"/>
    <xf fontId="8" fillId="0" borderId="0" numFmtId="0" xfId="0" applyFont="1"/>
    <xf fontId="8" fillId="4" borderId="0" numFmtId="0" xfId="0" applyFont="1" applyFill="1" applyAlignment="1">
      <alignment horizontal="right"/>
    </xf>
    <xf fontId="14" fillId="0" borderId="0" numFmtId="0" xfId="0" applyFont="1" applyAlignment="1">
      <alignment horizontal="center"/>
    </xf>
    <xf fontId="7" fillId="0" borderId="0" numFmtId="0" xfId="0" applyFont="1" applyAlignment="1">
      <alignment horizontal="left"/>
    </xf>
    <xf fontId="0" fillId="0" borderId="0" numFmtId="0" xfId="0" applyAlignment="1">
      <alignment horizontal="right"/>
    </xf>
    <xf fontId="11" fillId="0" borderId="0" numFmtId="0" xfId="0" applyFont="1" applyAlignment="1">
      <alignment horizontal="center" wrapText="1"/>
    </xf>
    <xf fontId="0" fillId="0" borderId="0" numFmtId="0" xfId="0" applyAlignment="1">
      <alignment horizontal="center" wrapText="1"/>
    </xf>
    <xf fontId="15" fillId="0" borderId="0" numFmtId="0" xfId="0" applyFont="1"/>
    <xf fontId="14" fillId="0" borderId="24" numFmtId="0" xfId="0" applyFont="1" applyBorder="1" applyAlignment="1">
      <alignment horizontal="center" vertical="center" wrapText="1"/>
    </xf>
    <xf fontId="14" fillId="0" borderId="13" numFmtId="0" xfId="0" applyFont="1" applyBorder="1" applyAlignment="1">
      <alignment horizontal="center" vertical="center"/>
    </xf>
    <xf fontId="14" fillId="0" borderId="25" numFmtId="0" xfId="0" applyFont="1" applyBorder="1" applyAlignment="1">
      <alignment horizontal="center" vertical="center"/>
    </xf>
    <xf fontId="14" fillId="0" borderId="26" numFmtId="0" xfId="0" applyFont="1" applyBorder="1" applyAlignment="1">
      <alignment horizontal="center" vertical="center"/>
    </xf>
    <xf fontId="14" fillId="0" borderId="20" numFmtId="0" xfId="0" applyFont="1" applyBorder="1" applyAlignment="1">
      <alignment horizontal="center" vertical="center" wrapText="1"/>
    </xf>
    <xf fontId="14" fillId="0" borderId="13" numFmtId="160" xfId="2" applyNumberFormat="1" applyFont="1" applyBorder="1" applyAlignment="1">
      <alignment horizontal="center" vertical="center"/>
    </xf>
    <xf fontId="14" fillId="0" borderId="26" numFmtId="160" xfId="2" applyNumberFormat="1" applyFont="1" applyBorder="1" applyAlignment="1">
      <alignment horizontal="center" vertical="center"/>
    </xf>
    <xf fontId="14" fillId="0" borderId="13" numFmtId="0" xfId="0" applyFont="1" applyBorder="1" applyAlignment="1">
      <alignment horizontal="center"/>
    </xf>
    <xf fontId="14" fillId="0" borderId="25" numFmtId="0" xfId="0" applyFont="1" applyBorder="1" applyAlignment="1">
      <alignment horizontal="center"/>
    </xf>
    <xf fontId="14" fillId="0" borderId="26" numFmtId="0" xfId="0" applyFont="1" applyBorder="1" applyAlignment="1">
      <alignment horizontal="center"/>
    </xf>
    <xf fontId="14" fillId="0" borderId="27" numFmtId="0" xfId="0" applyFont="1" applyBorder="1" applyAlignment="1">
      <alignment horizontal="center" vertical="center" wrapText="1"/>
    </xf>
    <xf fontId="14" fillId="0" borderId="14" numFmtId="0" xfId="0" applyFont="1" applyBorder="1" applyAlignment="1">
      <alignment horizontal="center" vertical="center" wrapText="1"/>
    </xf>
    <xf fontId="14" fillId="0" borderId="14" numFmtId="0" xfId="0" applyFont="1" applyBorder="1" applyAlignment="1">
      <alignment horizontal="center" vertical="center"/>
    </xf>
    <xf fontId="14" fillId="0" borderId="28" numFmtId="0" xfId="0" applyFont="1" applyBorder="1" applyAlignment="1">
      <alignment horizontal="center" vertical="center"/>
    </xf>
    <xf fontId="14" fillId="0" borderId="29" numFmtId="0" xfId="0" applyFont="1" applyBorder="1" applyAlignment="1">
      <alignment horizontal="center" vertical="center"/>
    </xf>
    <xf fontId="14" fillId="0" borderId="30" numFmtId="0" xfId="0" applyFont="1" applyBorder="1" applyAlignment="1">
      <alignment horizontal="center" vertical="center"/>
    </xf>
    <xf fontId="14" fillId="0" borderId="31" numFmtId="0" xfId="0" applyFont="1" applyBorder="1" applyAlignment="1">
      <alignment horizontal="center" vertical="center"/>
    </xf>
    <xf fontId="0" fillId="0" borderId="21" numFmtId="0" xfId="0" applyBorder="1" applyAlignment="1">
      <alignment horizontal="center" vertical="center" wrapText="1"/>
    </xf>
    <xf fontId="14" fillId="5" borderId="25" numFmtId="0" xfId="0" applyFont="1" applyFill="1" applyBorder="1" applyAlignment="1">
      <alignment horizontal="center" vertical="center"/>
    </xf>
    <xf fontId="14" fillId="5" borderId="13" numFmtId="0" xfId="0" applyFont="1" applyFill="1" applyBorder="1" applyAlignment="1">
      <alignment horizontal="center" vertical="center"/>
    </xf>
    <xf fontId="14" fillId="5" borderId="14" numFmtId="0" xfId="0" applyFont="1" applyFill="1" applyBorder="1" applyAlignment="1">
      <alignment horizontal="center" vertical="center"/>
    </xf>
    <xf fontId="14" fillId="5" borderId="26" numFmtId="0" xfId="0" applyFont="1" applyFill="1" applyBorder="1" applyAlignment="1">
      <alignment horizontal="center" vertical="center"/>
    </xf>
    <xf fontId="14" fillId="0" borderId="14" numFmtId="0" xfId="0" applyFont="1" applyBorder="1" applyAlignment="1">
      <alignment horizontal="center" wrapText="1"/>
    </xf>
    <xf fontId="14" fillId="0" borderId="15" numFmtId="0" xfId="0" applyFont="1" applyBorder="1" applyAlignment="1">
      <alignment horizontal="center" vertical="center"/>
    </xf>
    <xf fontId="4" fillId="5" borderId="32" numFmtId="2" xfId="0" applyNumberFormat="1" applyFont="1" applyFill="1" applyBorder="1" applyAlignment="1">
      <alignment horizontal="center" vertical="center"/>
    </xf>
    <xf fontId="4" fillId="5" borderId="0" numFmtId="2" xfId="0" applyNumberFormat="1" applyFont="1" applyFill="1" applyAlignment="1">
      <alignment horizontal="center" vertical="center"/>
    </xf>
    <xf fontId="4" fillId="5" borderId="33" numFmtId="2" xfId="0" applyNumberFormat="1" applyFont="1" applyFill="1" applyBorder="1" applyAlignment="1">
      <alignment horizontal="center" vertical="center"/>
    </xf>
    <xf fontId="4" fillId="5" borderId="34" numFmtId="2" xfId="0" applyNumberFormat="1" applyFont="1" applyFill="1" applyBorder="1" applyAlignment="1">
      <alignment horizontal="center" vertical="center"/>
    </xf>
    <xf fontId="4" fillId="5" borderId="7" numFmtId="2" xfId="0" applyNumberFormat="1" applyFont="1" applyFill="1" applyBorder="1" applyAlignment="1">
      <alignment horizontal="center" vertical="center"/>
    </xf>
    <xf fontId="16" fillId="5" borderId="35" numFmtId="2" xfId="0" applyNumberFormat="1" applyFont="1" applyFill="1" applyBorder="1" applyAlignment="1">
      <alignment horizontal="center" vertical="center"/>
    </xf>
    <xf fontId="4" fillId="0" borderId="35" numFmtId="162" xfId="0" applyNumberFormat="1" applyFont="1" applyBorder="1" applyAlignment="1">
      <alignment horizontal="center" vertical="center"/>
    </xf>
    <xf fontId="0" fillId="0" borderId="0" numFmtId="0" xfId="0" applyAlignment="1">
      <alignment horizontal="left"/>
    </xf>
    <xf fontId="14" fillId="0" borderId="18" numFmtId="0" xfId="0" applyFont="1" applyBorder="1" applyAlignment="1">
      <alignment horizontal="center" vertical="center"/>
    </xf>
    <xf fontId="4" fillId="5" borderId="36" numFmtId="2" xfId="0" applyNumberFormat="1" applyFont="1" applyFill="1" applyBorder="1" applyAlignment="1">
      <alignment horizontal="center" vertical="center"/>
    </xf>
    <xf fontId="4" fillId="5" borderId="37" numFmtId="2" xfId="0" applyNumberFormat="1" applyFont="1" applyFill="1" applyBorder="1" applyAlignment="1">
      <alignment horizontal="center" vertical="center"/>
    </xf>
    <xf fontId="4" fillId="5" borderId="38" numFmtId="2" xfId="0" applyNumberFormat="1" applyFont="1" applyFill="1" applyBorder="1" applyAlignment="1">
      <alignment horizontal="center" vertical="center"/>
    </xf>
    <xf fontId="4" fillId="5" borderId="10" numFmtId="2" xfId="0" applyNumberFormat="1" applyFont="1" applyFill="1" applyBorder="1" applyAlignment="1">
      <alignment horizontal="center" vertical="center"/>
    </xf>
    <xf fontId="4" fillId="5" borderId="19" numFmtId="2" xfId="0" applyNumberFormat="1" applyFont="1" applyFill="1" applyBorder="1" applyAlignment="1">
      <alignment horizontal="center" vertical="center"/>
    </xf>
    <xf fontId="4" fillId="0" borderId="19" numFmtId="162" xfId="0" applyNumberFormat="1" applyFont="1" applyBorder="1" applyAlignment="1">
      <alignment horizontal="center" vertical="center"/>
    </xf>
    <xf fontId="16" fillId="5" borderId="19" numFmtId="2" xfId="0" applyNumberFormat="1" applyFont="1" applyFill="1" applyBorder="1" applyAlignment="1">
      <alignment horizontal="center" vertical="center"/>
    </xf>
    <xf fontId="17" fillId="5" borderId="0" numFmtId="2" xfId="0" applyNumberFormat="1" applyFont="1" applyFill="1" applyAlignment="1">
      <alignment horizontal="center" vertical="center"/>
    </xf>
    <xf fontId="17" fillId="5" borderId="37" numFmtId="2" xfId="0" applyNumberFormat="1" applyFont="1" applyFill="1" applyBorder="1" applyAlignment="1">
      <alignment horizontal="center" vertical="center"/>
    </xf>
    <xf fontId="17" fillId="5" borderId="38" numFmtId="2" xfId="0" applyNumberFormat="1" applyFont="1" applyFill="1" applyBorder="1" applyAlignment="1">
      <alignment horizontal="center" vertical="center"/>
    </xf>
    <xf fontId="18" fillId="0" borderId="0" numFmtId="0" xfId="0" applyFont="1"/>
    <xf fontId="17" fillId="5" borderId="36" numFmtId="2" xfId="0" applyNumberFormat="1" applyFont="1" applyFill="1" applyBorder="1" applyAlignment="1">
      <alignment horizontal="center" vertical="center"/>
    </xf>
    <xf fontId="0" fillId="0" borderId="0" numFmtId="2" xfId="0" applyNumberFormat="1" applyAlignment="1">
      <alignment horizontal="left"/>
    </xf>
    <xf fontId="14" fillId="0" borderId="19" numFmtId="0" xfId="0" applyFont="1" applyBorder="1" applyAlignment="1">
      <alignment horizontal="center" vertical="center"/>
    </xf>
    <xf fontId="16" fillId="5" borderId="0" numFmtId="2" xfId="0" applyNumberFormat="1" applyFont="1" applyFill="1" applyAlignment="1">
      <alignment horizontal="center" vertical="center"/>
    </xf>
    <xf fontId="14" fillId="0" borderId="23" numFmtId="0" xfId="0" applyFont="1" applyBorder="1" applyAlignment="1">
      <alignment horizontal="center" vertical="center"/>
    </xf>
    <xf fontId="4" fillId="5" borderId="39" numFmtId="2" xfId="0" applyNumberFormat="1" applyFont="1" applyFill="1" applyBorder="1" applyAlignment="1">
      <alignment horizontal="center" vertical="center"/>
    </xf>
    <xf fontId="4" fillId="5" borderId="40" numFmtId="2" xfId="0" applyNumberFormat="1" applyFont="1" applyFill="1" applyBorder="1" applyAlignment="1">
      <alignment horizontal="center" vertical="center"/>
    </xf>
    <xf fontId="4" fillId="5" borderId="41" numFmtId="2" xfId="0" applyNumberFormat="1" applyFont="1" applyFill="1" applyBorder="1" applyAlignment="1">
      <alignment horizontal="center" vertical="center"/>
    </xf>
    <xf fontId="4" fillId="5" borderId="42" numFmtId="2" xfId="0" applyNumberFormat="1" applyFont="1" applyFill="1" applyBorder="1" applyAlignment="1">
      <alignment horizontal="center" vertical="center"/>
    </xf>
    <xf fontId="4" fillId="0" borderId="23" numFmtId="162" xfId="0" applyNumberFormat="1" applyFont="1" applyBorder="1" applyAlignment="1">
      <alignment horizontal="center" vertical="center"/>
    </xf>
    <xf fontId="14" fillId="0" borderId="13" numFmtId="0" xfId="0" applyFont="1" applyBorder="1" applyAlignment="1">
      <alignment horizontal="center" vertical="center" wrapText="1"/>
    </xf>
    <xf fontId="14" fillId="0" borderId="13" numFmtId="2" xfId="0" applyNumberFormat="1" applyFont="1" applyBorder="1" applyAlignment="1">
      <alignment horizontal="center" vertical="center" wrapText="1"/>
    </xf>
    <xf fontId="14" fillId="0" borderId="26" numFmtId="2" xfId="0" applyNumberFormat="1" applyFont="1" applyBorder="1" applyAlignment="1">
      <alignment horizontal="center" vertical="center" wrapText="1"/>
    </xf>
    <xf fontId="14" fillId="0" borderId="25" numFmtId="2" xfId="0" applyNumberFormat="1" applyFont="1" applyBorder="1" applyAlignment="1">
      <alignment horizontal="center" vertical="center" wrapText="1"/>
    </xf>
    <xf fontId="14" fillId="0" borderId="13" numFmtId="2" xfId="0" applyNumberFormat="1" applyFont="1" applyBorder="1" applyAlignment="1">
      <alignment horizontal="center" vertical="center"/>
    </xf>
    <xf fontId="14" fillId="0" borderId="25" numFmtId="2" xfId="0" applyNumberFormat="1" applyFont="1" applyBorder="1" applyAlignment="1">
      <alignment horizontal="center" vertical="center"/>
    </xf>
    <xf fontId="14" fillId="0" borderId="26" numFmtId="2" xfId="0" applyNumberFormat="1" applyFont="1" applyBorder="1" applyAlignment="1">
      <alignment horizontal="center" vertical="center"/>
    </xf>
    <xf fontId="14" fillId="0" borderId="14" numFmtId="2" xfId="0" applyNumberFormat="1" applyFont="1" applyBorder="1" applyAlignment="1">
      <alignment horizontal="center" vertical="center"/>
    </xf>
    <xf fontId="14" fillId="0" borderId="0" numFmtId="2" xfId="0" applyNumberFormat="1" applyFont="1" applyAlignment="1">
      <alignment horizontal="center" vertical="center"/>
    </xf>
    <xf fontId="5" fillId="0" borderId="14" numFmtId="162" xfId="0" applyNumberFormat="1" applyFont="1" applyBorder="1" applyAlignment="1">
      <alignment horizontal="center" vertical="center"/>
    </xf>
    <xf fontId="18" fillId="0" borderId="0" numFmtId="2" xfId="0" applyNumberFormat="1" applyFont="1" applyAlignment="1">
      <alignment horizontal="center"/>
    </xf>
    <xf fontId="0" fillId="0" borderId="0" numFmtId="2" xfId="0" applyNumberFormat="1" applyAlignment="1">
      <alignment horizontal="center"/>
    </xf>
    <xf fontId="0" fillId="0" borderId="0" numFmtId="2" xfId="0" applyNumberFormat="1"/>
    <xf fontId="4" fillId="5" borderId="35" numFmtId="2" xfId="0" applyNumberFormat="1" applyFont="1" applyFill="1" applyBorder="1" applyAlignment="1">
      <alignment horizontal="center" vertical="center"/>
    </xf>
    <xf fontId="19" fillId="0" borderId="0" numFmtId="0" xfId="0" applyFont="1"/>
    <xf fontId="5" fillId="2" borderId="0" numFmtId="0" xfId="0" applyFont="1" applyFill="1"/>
    <xf fontId="5" fillId="5" borderId="0" numFmtId="0" xfId="0" applyFont="1" applyFill="1"/>
    <xf fontId="20" fillId="0" borderId="0" numFmtId="0" xfId="0" applyFont="1"/>
    <xf fontId="19" fillId="0" borderId="0" numFmtId="2" xfId="0" applyNumberFormat="1" applyFont="1"/>
    <xf fontId="19" fillId="0" borderId="0" numFmtId="0" xfId="0" applyFont="1" applyAlignment="1">
      <alignment horizontal="center"/>
    </xf>
    <xf fontId="19" fillId="6" borderId="38" numFmtId="0" xfId="0" applyFont="1" applyFill="1" applyBorder="1" applyAlignment="1">
      <alignment horizontal="left"/>
    </xf>
    <xf fontId="11" fillId="0" borderId="0" numFmtId="0" xfId="0" applyFont="1" applyAlignment="1">
      <alignment horizontal="center" vertical="center"/>
    </xf>
    <xf fontId="11" fillId="5" borderId="0" numFmtId="0" xfId="0" applyFont="1" applyFill="1" applyAlignment="1">
      <alignment horizontal="center" vertical="center"/>
    </xf>
    <xf fontId="19" fillId="7" borderId="0" numFmtId="0" xfId="0" applyFont="1" applyFill="1"/>
    <xf fontId="8" fillId="0" borderId="0" numFmtId="0" xfId="0" applyFont="1" applyAlignment="1">
      <alignment horizontal="center"/>
    </xf>
    <xf fontId="19" fillId="8" borderId="38" numFmtId="0" xfId="0" applyFont="1" applyFill="1" applyBorder="1" applyAlignment="1">
      <alignment horizontal="left"/>
    </xf>
    <xf fontId="19" fillId="0" borderId="7" numFmtId="0" xfId="0" applyFont="1" applyBorder="1"/>
    <xf fontId="21" fillId="0" borderId="0" numFmtId="0" xfId="0" applyFont="1"/>
    <xf fontId="22" fillId="0" borderId="0" numFmtId="0" xfId="0" applyFont="1"/>
    <xf fontId="22" fillId="7" borderId="0" numFmtId="0" xfId="0" applyFont="1" applyFill="1"/>
    <xf fontId="19" fillId="9" borderId="38" numFmtId="0" xfId="0" applyFont="1" applyFill="1" applyBorder="1" applyAlignment="1">
      <alignment horizontal="left"/>
    </xf>
    <xf fontId="19" fillId="10" borderId="38" numFmtId="0" xfId="0" applyFont="1" applyFill="1" applyBorder="1" applyAlignment="1">
      <alignment horizontal="left"/>
    </xf>
    <xf fontId="22" fillId="2" borderId="0" numFmtId="0" xfId="0" applyFont="1" applyFill="1"/>
    <xf fontId="19" fillId="7" borderId="38" numFmtId="0" xfId="0" applyFont="1" applyFill="1" applyBorder="1" applyAlignment="1">
      <alignment horizontal="left"/>
    </xf>
    <xf fontId="22" fillId="0" borderId="0" numFmtId="0" xfId="0" applyFont="1" applyAlignment="1">
      <alignment horizontal="center"/>
    </xf>
    <xf fontId="11" fillId="11" borderId="9" numFmtId="0" xfId="0" applyFont="1" applyFill="1" applyBorder="1" applyAlignment="1">
      <alignment horizontal="center" vertical="center"/>
    </xf>
    <xf fontId="23" fillId="5" borderId="0" numFmtId="0" xfId="0" applyFont="1" applyFill="1" applyAlignment="1">
      <alignment wrapText="1"/>
    </xf>
    <xf fontId="9" fillId="5" borderId="0" numFmtId="0" xfId="0" applyFont="1" applyFill="1"/>
    <xf fontId="21" fillId="5" borderId="0" numFmtId="0" xfId="0" applyFont="1" applyFill="1"/>
    <xf fontId="7" fillId="5" borderId="0" numFmtId="0" xfId="0" applyFont="1" applyFill="1"/>
    <xf fontId="20" fillId="5" borderId="0" numFmtId="0" xfId="0" applyFont="1" applyFill="1"/>
    <xf fontId="19" fillId="5" borderId="0" numFmtId="0" xfId="0" applyFont="1" applyFill="1"/>
    <xf fontId="22" fillId="5" borderId="0" numFmtId="0" xfId="0" applyFont="1" applyFill="1"/>
    <xf fontId="11" fillId="12" borderId="9" numFmtId="0" xfId="0" applyFont="1" applyFill="1" applyBorder="1" applyAlignment="1">
      <alignment horizontal="center" vertical="center"/>
    </xf>
    <xf fontId="19" fillId="13" borderId="38" numFmtId="0" xfId="0" applyFont="1" applyFill="1" applyBorder="1"/>
    <xf fontId="7" fillId="0" borderId="12" numFmtId="0" xfId="0" applyFont="1" applyBorder="1"/>
    <xf fontId="11" fillId="2" borderId="0" numFmtId="0" xfId="0" applyFont="1" applyFill="1" applyAlignment="1">
      <alignment horizontal="center" vertical="center"/>
    </xf>
    <xf fontId="22" fillId="0" borderId="0" numFmtId="0" xfId="0" applyFont="1" applyAlignment="1">
      <alignment horizontal="center" vertical="center"/>
    </xf>
    <xf fontId="24" fillId="2" borderId="0" numFmtId="0" xfId="0" applyFont="1" applyFill="1" applyAlignment="1">
      <alignment wrapText="1"/>
    </xf>
    <xf fontId="19" fillId="0" borderId="43" numFmtId="0" xfId="0" applyFont="1" applyBorder="1"/>
    <xf fontId="12" fillId="14" borderId="13" numFmtId="0" xfId="0" applyFont="1" applyFill="1" applyBorder="1" applyAlignment="1">
      <alignment vertical="top" wrapText="1"/>
    </xf>
    <xf fontId="19" fillId="7" borderId="38" numFmtId="0" xfId="0" applyFont="1" applyFill="1" applyBorder="1" applyAlignment="1">
      <alignment horizontal="left" wrapText="1"/>
    </xf>
    <xf fontId="7" fillId="0" borderId="0" numFmtId="0" xfId="0" applyFont="1" applyAlignment="1">
      <alignment wrapText="1"/>
    </xf>
    <xf fontId="11" fillId="2" borderId="0" numFmtId="0" xfId="0" applyFont="1" applyFill="1" applyAlignment="1">
      <alignment horizontal="center" vertical="center" wrapText="1"/>
    </xf>
    <xf fontId="11" fillId="5" borderId="0" numFmtId="0" xfId="0" applyFont="1" applyFill="1" applyAlignment="1">
      <alignment horizontal="center" vertical="center" wrapText="1"/>
    </xf>
    <xf fontId="11" fillId="0" borderId="24" numFmtId="0" xfId="0" applyFont="1" applyBorder="1" applyAlignment="1">
      <alignment horizontal="center" vertical="center" wrapText="1"/>
    </xf>
    <xf fontId="11" fillId="0" borderId="44" numFmtId="0" xfId="0" applyFont="1" applyBorder="1" applyAlignment="1">
      <alignment vertical="center" wrapText="1"/>
    </xf>
    <xf fontId="19" fillId="13" borderId="38" numFmtId="0" xfId="0" applyFont="1" applyFill="1" applyBorder="1" applyAlignment="1">
      <alignment wrapText="1"/>
    </xf>
    <xf fontId="7" fillId="0" borderId="12" numFmtId="0" xfId="0" applyFont="1" applyBorder="1" applyAlignment="1">
      <alignment wrapText="1"/>
    </xf>
    <xf fontId="5" fillId="0" borderId="0" numFmtId="0" xfId="0" applyFont="1" applyAlignment="1">
      <alignment horizontal="left" vertical="center"/>
    </xf>
    <xf fontId="25" fillId="0" borderId="0" numFmtId="0" xfId="0" applyFont="1" applyAlignment="1">
      <alignment horizontal="center"/>
    </xf>
    <xf fontId="9" fillId="5" borderId="14" numFmtId="0" xfId="0" applyFont="1" applyFill="1" applyBorder="1" applyAlignment="1">
      <alignment horizontal="center" wrapText="1"/>
    </xf>
    <xf fontId="9" fillId="0" borderId="14" numFmtId="0" xfId="0" applyFont="1" applyBorder="1" applyAlignment="1">
      <alignment horizontal="center"/>
    </xf>
    <xf fontId="26" fillId="0" borderId="14" numFmtId="0" xfId="0" applyFont="1" applyBorder="1" applyAlignment="1">
      <alignment horizontal="left"/>
    </xf>
    <xf fontId="11" fillId="0" borderId="20" numFmtId="0" xfId="0" applyFont="1" applyBorder="1" applyAlignment="1">
      <alignment wrapText="1"/>
    </xf>
    <xf fontId="11" fillId="0" borderId="21" numFmtId="0" xfId="0" applyFont="1" applyBorder="1" applyAlignment="1">
      <alignment wrapText="1"/>
    </xf>
    <xf fontId="11" fillId="0" borderId="24" numFmtId="0" xfId="0" applyFont="1" applyBorder="1" applyAlignment="1">
      <alignment vertical="center" wrapText="1"/>
    </xf>
    <xf fontId="11" fillId="15" borderId="24" numFmtId="0" xfId="0" applyFont="1" applyFill="1" applyBorder="1" applyAlignment="1">
      <alignment horizontal="center" vertical="center" wrapText="1"/>
    </xf>
    <xf fontId="11" fillId="7" borderId="45" numFmtId="0" xfId="0" applyFont="1" applyFill="1" applyBorder="1" applyAlignment="1">
      <alignment horizontal="center" vertical="center" wrapText="1"/>
    </xf>
    <xf fontId="11" fillId="5" borderId="45" numFmtId="0" xfId="0" applyFont="1" applyFill="1" applyBorder="1" applyAlignment="1">
      <alignment horizontal="center" vertical="center" wrapText="1"/>
    </xf>
    <xf fontId="11" fillId="0" borderId="24" numFmtId="0" xfId="0" applyFont="1" applyBorder="1" applyAlignment="1">
      <alignment horizontal="center" shrinkToFit="1" vertical="center"/>
    </xf>
    <xf fontId="11" fillId="0" borderId="46" numFmtId="0" xfId="0" applyFont="1" applyBorder="1" applyAlignment="1">
      <alignment horizontal="left" vertical="center" wrapText="1"/>
    </xf>
    <xf fontId="22" fillId="2" borderId="13" numFmtId="0" xfId="0" applyFont="1" applyFill="1" applyBorder="1" applyAlignment="1">
      <alignment horizontal="center"/>
    </xf>
    <xf fontId="22" fillId="2" borderId="25" numFmtId="0" xfId="0" applyFont="1" applyFill="1" applyBorder="1" applyAlignment="1">
      <alignment horizontal="center"/>
    </xf>
    <xf fontId="22" fillId="2" borderId="26" numFmtId="0" xfId="0" applyFont="1" applyFill="1" applyBorder="1" applyAlignment="1">
      <alignment horizontal="center"/>
    </xf>
    <xf fontId="11" fillId="2" borderId="13" numFmtId="0" xfId="0" applyFont="1" applyFill="1" applyBorder="1" applyAlignment="1">
      <alignment horizontal="center"/>
    </xf>
    <xf fontId="22" fillId="0" borderId="13" numFmtId="0" xfId="0" applyFont="1" applyBorder="1" applyAlignment="1">
      <alignment horizontal="center"/>
    </xf>
    <xf fontId="22" fillId="0" borderId="25" numFmtId="0" xfId="0" applyFont="1" applyBorder="1" applyAlignment="1">
      <alignment horizontal="center"/>
    </xf>
    <xf fontId="22" fillId="0" borderId="26" numFmtId="0" xfId="0" applyFont="1" applyBorder="1" applyAlignment="1">
      <alignment horizontal="center"/>
    </xf>
    <xf fontId="11" fillId="2" borderId="44" numFmtId="0" xfId="0" applyFont="1" applyFill="1" applyBorder="1" applyAlignment="1">
      <alignment horizontal="center" vertical="center" wrapText="1"/>
    </xf>
    <xf fontId="11" fillId="2" borderId="45" numFmtId="0" xfId="0" applyFont="1" applyFill="1" applyBorder="1" applyAlignment="1">
      <alignment horizontal="center" vertical="center" wrapText="1"/>
    </xf>
    <xf fontId="11" fillId="2" borderId="46" numFmtId="0" xfId="0" applyFont="1" applyFill="1" applyBorder="1" applyAlignment="1">
      <alignment horizontal="center" vertical="center" wrapText="1"/>
    </xf>
    <xf fontId="11" fillId="2" borderId="24" numFmtId="0" xfId="0" applyFont="1" applyFill="1" applyBorder="1" applyAlignment="1">
      <alignment horizontal="center" vertical="center"/>
    </xf>
    <xf fontId="11" fillId="0" borderId="27" numFmtId="0" xfId="0" applyFont="1" applyBorder="1" applyAlignment="1">
      <alignment wrapText="1"/>
    </xf>
    <xf fontId="11" fillId="0" borderId="47" numFmtId="0" xfId="0" applyFont="1" applyBorder="1" applyAlignment="1">
      <alignment wrapText="1"/>
    </xf>
    <xf fontId="11" fillId="0" borderId="20" numFmtId="0" xfId="0" applyFont="1" applyBorder="1" applyAlignment="1">
      <alignment horizontal="center" vertical="center" wrapText="1"/>
    </xf>
    <xf fontId="11" fillId="0" borderId="20" numFmtId="0" xfId="0" applyFont="1" applyBorder="1" applyAlignment="1">
      <alignment vertical="center" wrapText="1"/>
    </xf>
    <xf fontId="11" fillId="0" borderId="21" numFmtId="0" xfId="0" applyFont="1" applyBorder="1" applyAlignment="1">
      <alignment vertical="center" wrapText="1"/>
    </xf>
    <xf fontId="11" fillId="15" borderId="20" numFmtId="0" xfId="0" applyFont="1" applyFill="1" applyBorder="1" applyAlignment="1">
      <alignment horizontal="center" vertical="center" wrapText="1"/>
    </xf>
    <xf fontId="11" fillId="7" borderId="0" numFmtId="0" xfId="0" applyFont="1" applyFill="1" applyAlignment="1">
      <alignment horizontal="center" vertical="center" wrapText="1"/>
    </xf>
    <xf fontId="11" fillId="0" borderId="20" numFmtId="0" xfId="0" applyFont="1" applyBorder="1" applyAlignment="1">
      <alignment horizontal="center" shrinkToFit="1" vertical="center"/>
    </xf>
    <xf fontId="11" fillId="0" borderId="48" numFmtId="0" xfId="0" applyFont="1" applyBorder="1" applyAlignment="1">
      <alignment horizontal="left" vertical="center" wrapText="1"/>
    </xf>
    <xf fontId="14" fillId="2" borderId="49" numFmtId="0" xfId="0" applyFont="1" applyFill="1" applyBorder="1" applyAlignment="1">
      <alignment horizontal="center" vertical="center" wrapText="1"/>
    </xf>
    <xf fontId="14" fillId="2" borderId="50" numFmtId="0" xfId="0" applyFont="1" applyFill="1" applyBorder="1" applyAlignment="1">
      <alignment horizontal="center"/>
    </xf>
    <xf fontId="14" fillId="2" borderId="51" numFmtId="0" xfId="0" applyFont="1" applyFill="1" applyBorder="1" applyAlignment="1">
      <alignment horizontal="center"/>
    </xf>
    <xf fontId="11" fillId="2" borderId="49" numFmtId="0" xfId="0" applyFont="1" applyFill="1" applyBorder="1" applyAlignment="1">
      <alignment horizontal="center" vertical="center" wrapText="1"/>
    </xf>
    <xf fontId="14" fillId="2" borderId="52" numFmtId="0" xfId="0" applyFont="1" applyFill="1" applyBorder="1" applyAlignment="1">
      <alignment horizontal="center"/>
    </xf>
    <xf fontId="14" fillId="0" borderId="49" numFmtId="0" xfId="0" applyFont="1" applyBorder="1" applyAlignment="1">
      <alignment horizontal="center" vertical="center" wrapText="1"/>
    </xf>
    <xf fontId="14" fillId="0" borderId="50" numFmtId="0" xfId="0" applyFont="1" applyBorder="1" applyAlignment="1">
      <alignment horizontal="center"/>
    </xf>
    <xf fontId="14" fillId="0" borderId="52" numFmtId="0" xfId="0" applyFont="1" applyBorder="1" applyAlignment="1">
      <alignment horizontal="center"/>
    </xf>
    <xf fontId="14" fillId="0" borderId="51" numFmtId="0" xfId="0" applyFont="1" applyBorder="1" applyAlignment="1">
      <alignment horizontal="center"/>
    </xf>
    <xf fontId="11" fillId="2" borderId="21" numFmtId="0" xfId="0" applyFont="1" applyFill="1" applyBorder="1" applyAlignment="1">
      <alignment horizontal="center" vertical="center" wrapText="1"/>
    </xf>
    <xf fontId="11" fillId="2" borderId="48" numFmtId="0" xfId="0" applyFont="1" applyFill="1" applyBorder="1" applyAlignment="1">
      <alignment horizontal="center" vertical="center" wrapText="1"/>
    </xf>
    <xf fontId="11" fillId="2" borderId="20" numFmtId="0" xfId="0" applyFont="1" applyFill="1" applyBorder="1" applyAlignment="1">
      <alignment horizontal="center" vertical="center"/>
    </xf>
    <xf fontId="7" fillId="16" borderId="35" numFmtId="0" xfId="0" applyFont="1" applyFill="1" applyBorder="1" applyAlignment="1">
      <alignment horizontal="center" vertical="center"/>
    </xf>
    <xf fontId="7" fillId="7" borderId="15" numFmtId="0" xfId="0" applyFont="1" applyFill="1" applyBorder="1" applyAlignment="1">
      <alignment vertical="center"/>
    </xf>
    <xf fontId="14" fillId="2" borderId="53" numFmtId="0" xfId="0" applyFont="1" applyFill="1" applyBorder="1" applyAlignment="1">
      <alignment horizontal="center" vertical="center" wrapText="1"/>
    </xf>
    <xf fontId="14" fillId="2" borderId="38" numFmtId="0" xfId="0" applyFont="1" applyFill="1" applyBorder="1" applyAlignment="1">
      <alignment horizontal="center" vertical="center" wrapText="1"/>
    </xf>
    <xf fontId="14" fillId="2" borderId="37" numFmtId="0" xfId="0" applyFont="1" applyFill="1" applyBorder="1" applyAlignment="1">
      <alignment horizontal="center" vertical="center" wrapText="1"/>
    </xf>
    <xf fontId="11" fillId="2" borderId="53" numFmtId="0" xfId="0" applyFont="1" applyFill="1" applyBorder="1" applyAlignment="1">
      <alignment horizontal="center" vertical="center" wrapText="1"/>
    </xf>
    <xf fontId="27" fillId="2" borderId="37" numFmtId="0" xfId="0" applyFont="1" applyFill="1" applyBorder="1" applyAlignment="1">
      <alignment horizontal="center" vertical="center" wrapText="1"/>
    </xf>
    <xf fontId="14" fillId="0" borderId="53" numFmtId="0" xfId="0" applyFont="1" applyBorder="1" applyAlignment="1">
      <alignment horizontal="center" vertical="center" wrapText="1"/>
    </xf>
    <xf fontId="14" fillId="0" borderId="38" numFmtId="0" xfId="0" applyFont="1" applyBorder="1" applyAlignment="1">
      <alignment horizontal="center" vertical="center" wrapText="1"/>
    </xf>
    <xf fontId="27" fillId="0" borderId="9" numFmtId="2" xfId="0" applyNumberFormat="1" applyFont="1" applyBorder="1" applyAlignment="1">
      <alignment horizontal="center" vertical="center" wrapText="1"/>
    </xf>
    <xf fontId="11" fillId="5" borderId="24" numFmtId="0" xfId="0" applyFont="1" applyFill="1" applyBorder="1" applyAlignment="1">
      <alignment horizontal="center" vertical="center" wrapText="1"/>
    </xf>
    <xf fontId="11" fillId="2" borderId="48" numFmtId="0" xfId="0" applyFont="1" applyFill="1" applyBorder="1" applyAlignment="1">
      <alignment horizontal="center" vertical="center"/>
    </xf>
    <xf fontId="7" fillId="6" borderId="42" numFmtId="0" xfId="0" applyFont="1" applyFill="1" applyBorder="1" applyAlignment="1">
      <alignment horizontal="center" vertical="center"/>
    </xf>
    <xf fontId="7" fillId="7" borderId="54" numFmtId="0" xfId="0" applyFont="1" applyFill="1" applyBorder="1" applyAlignment="1">
      <alignment vertical="center"/>
    </xf>
    <xf fontId="11" fillId="15" borderId="27" numFmtId="0" xfId="0" applyFont="1" applyFill="1" applyBorder="1" applyAlignment="1">
      <alignment horizontal="center" vertical="center" wrapText="1"/>
    </xf>
    <xf fontId="11" fillId="7" borderId="12" numFmtId="0" xfId="0" applyFont="1" applyFill="1" applyBorder="1" applyAlignment="1">
      <alignment horizontal="center" vertical="center" wrapText="1"/>
    </xf>
    <xf fontId="11" fillId="5" borderId="12" numFmtId="0" xfId="0" applyFont="1" applyFill="1" applyBorder="1" applyAlignment="1">
      <alignment horizontal="center" vertical="center" wrapText="1"/>
    </xf>
    <xf fontId="11" fillId="0" borderId="27" numFmtId="0" xfId="0" applyFont="1" applyBorder="1" applyAlignment="1">
      <alignment horizontal="center" shrinkToFit="1" vertical="center"/>
    </xf>
    <xf fontId="11" fillId="0" borderId="55" numFmtId="0" xfId="0" applyFont="1" applyBorder="1" applyAlignment="1">
      <alignment horizontal="left" vertical="center" wrapText="1"/>
    </xf>
    <xf fontId="14" fillId="2" borderId="56" numFmtId="0" xfId="0" applyFont="1" applyFill="1" applyBorder="1" applyAlignment="1">
      <alignment horizontal="center" vertical="center" wrapText="1"/>
    </xf>
    <xf fontId="16" fillId="2" borderId="41" numFmtId="0" xfId="0" applyFont="1" applyFill="1" applyBorder="1" applyAlignment="1">
      <alignment horizontal="center"/>
    </xf>
    <xf fontId="16" fillId="2" borderId="40" numFmtId="0" xfId="0" applyFont="1" applyFill="1" applyBorder="1" applyAlignment="1">
      <alignment horizontal="center"/>
    </xf>
    <xf fontId="11" fillId="2" borderId="56" numFmtId="0" xfId="0" applyFont="1" applyFill="1" applyBorder="1" applyAlignment="1">
      <alignment horizontal="center" vertical="center" wrapText="1"/>
    </xf>
    <xf fontId="11" fillId="2" borderId="41" numFmtId="0" xfId="0" applyFont="1" applyFill="1" applyBorder="1" applyAlignment="1">
      <alignment horizontal="center"/>
    </xf>
    <xf fontId="11" fillId="2" borderId="12" numFmtId="0" xfId="0" applyFont="1" applyFill="1" applyBorder="1" applyAlignment="1">
      <alignment horizontal="center"/>
    </xf>
    <xf fontId="16" fillId="0" borderId="41" numFmtId="0" xfId="0" applyFont="1" applyBorder="1" applyAlignment="1">
      <alignment horizontal="center"/>
    </xf>
    <xf fontId="11" fillId="0" borderId="41" numFmtId="0" xfId="0" applyFont="1" applyBorder="1" applyAlignment="1">
      <alignment horizontal="center"/>
    </xf>
    <xf fontId="11" fillId="0" borderId="12" numFmtId="2" xfId="0" applyNumberFormat="1" applyFont="1" applyBorder="1" applyAlignment="1">
      <alignment horizontal="center"/>
    </xf>
    <xf fontId="0" fillId="5" borderId="27" numFmtId="0" xfId="0" applyFill="1" applyBorder="1" applyAlignment="1">
      <alignment horizontal="center" vertical="center" wrapText="1"/>
    </xf>
    <xf fontId="0" fillId="0" borderId="27" numFmtId="0" xfId="0" applyBorder="1" applyAlignment="1">
      <alignment horizontal="center" vertical="center" wrapText="1"/>
    </xf>
    <xf fontId="11" fillId="2" borderId="55" numFmtId="0" xfId="0" applyFont="1" applyFill="1" applyBorder="1" applyAlignment="1">
      <alignment horizontal="center" vertical="center"/>
    </xf>
    <xf fontId="7" fillId="6" borderId="20" numFmtId="0" xfId="0" applyFont="1" applyFill="1" applyBorder="1" applyAlignment="1">
      <alignment horizontal="center" vertical="center"/>
    </xf>
    <xf fontId="7" fillId="7" borderId="21" numFmtId="0" xfId="0" applyFont="1" applyFill="1" applyBorder="1" applyAlignment="1">
      <alignment vertical="center"/>
    </xf>
    <xf fontId="7" fillId="5" borderId="17" numFmtId="0" xfId="0" applyFont="1" applyFill="1" applyBorder="1" applyAlignment="1">
      <alignment horizontal="left" shrinkToFit="1" vertical="center" wrapText="1"/>
    </xf>
    <xf fontId="7" fillId="5" borderId="17" numFmtId="0" xfId="0" applyFont="1" applyFill="1" applyBorder="1" applyAlignment="1">
      <alignment horizontal="left" vertical="center" wrapText="1"/>
    </xf>
    <xf fontId="16" fillId="2" borderId="57" numFmtId="0" xfId="0" applyFont="1" applyFill="1" applyBorder="1" applyAlignment="1">
      <alignment horizontal="center"/>
    </xf>
    <xf fontId="16" fillId="2" borderId="58" numFmtId="0" xfId="0" applyFont="1" applyFill="1" applyBorder="1" applyAlignment="1">
      <alignment horizontal="center"/>
    </xf>
    <xf fontId="11" fillId="5" borderId="59" numFmtId="0" xfId="0" applyFont="1" applyFill="1" applyBorder="1" applyAlignment="1">
      <alignment horizontal="center" vertical="center" wrapText="1"/>
    </xf>
    <xf fontId="16" fillId="5" borderId="38" numFmtId="0" xfId="0" applyFont="1" applyFill="1" applyBorder="1" applyAlignment="1">
      <alignment horizontal="center"/>
    </xf>
    <xf fontId="11" fillId="5" borderId="38" numFmtId="0" xfId="0" applyFont="1" applyFill="1" applyBorder="1" applyAlignment="1">
      <alignment horizontal="center"/>
    </xf>
    <xf fontId="11" fillId="5" borderId="7" numFmtId="0" xfId="0" applyFont="1" applyFill="1" applyBorder="1" applyAlignment="1">
      <alignment horizontal="center"/>
    </xf>
    <xf fontId="7" fillId="5" borderId="36" numFmtId="0" xfId="0" applyFont="1" applyFill="1" applyBorder="1" applyAlignment="1">
      <alignment horizontal="center" shrinkToFit="1" vertical="center" wrapText="1"/>
    </xf>
    <xf fontId="11" fillId="5" borderId="60" numFmtId="2" xfId="0" applyNumberFormat="1" applyFont="1" applyFill="1" applyBorder="1" applyAlignment="1">
      <alignment horizontal="center"/>
    </xf>
    <xf fontId="11" fillId="5" borderId="35" numFmtId="0" xfId="0" applyFont="1" applyFill="1" applyBorder="1" applyAlignment="1">
      <alignment horizontal="center" vertical="center" wrapText="1"/>
    </xf>
    <xf fontId="22" fillId="5" borderId="20" numFmtId="0" xfId="0" applyFont="1" applyFill="1" applyBorder="1" applyAlignment="1">
      <alignment horizontal="center" vertical="center"/>
    </xf>
    <xf fontId="7" fillId="16" borderId="20" numFmtId="0" xfId="0" applyFont="1" applyFill="1" applyBorder="1" applyAlignment="1">
      <alignment horizontal="center" vertical="center"/>
    </xf>
    <xf fontId="7" fillId="7" borderId="20" numFmtId="0" xfId="0" applyFont="1" applyFill="1" applyBorder="1" applyAlignment="1">
      <alignment vertical="center"/>
    </xf>
    <xf fontId="7" fillId="0" borderId="20" numFmtId="0" xfId="0" applyFont="1" applyBorder="1" applyAlignment="1">
      <alignment vertical="center"/>
    </xf>
    <xf fontId="5" fillId="0" borderId="53" numFmtId="0" xfId="0" applyFont="1" applyBorder="1" applyAlignment="1">
      <alignment horizontal="center" wrapText="1"/>
    </xf>
    <xf fontId="5" fillId="0" borderId="57" numFmtId="0" xfId="0" applyFont="1" applyBorder="1" applyAlignment="1">
      <alignment horizontal="center"/>
    </xf>
    <xf fontId="5" fillId="0" borderId="58" numFmtId="0" xfId="0" applyFont="1" applyBorder="1" applyAlignment="1">
      <alignment horizontal="center"/>
    </xf>
    <xf fontId="11" fillId="5" borderId="36" numFmtId="0" xfId="0" applyFont="1" applyFill="1" applyBorder="1" applyAlignment="1">
      <alignment horizontal="center" wrapText="1"/>
    </xf>
    <xf fontId="11" fillId="5" borderId="37" numFmtId="0" xfId="0" applyFont="1" applyFill="1" applyBorder="1" applyAlignment="1">
      <alignment horizontal="center"/>
    </xf>
    <xf fontId="7" fillId="5" borderId="36" numFmtId="0" xfId="0" applyFont="1" applyFill="1" applyBorder="1" applyAlignment="1">
      <alignment horizontal="center" shrinkToFit="1" vertical="center"/>
    </xf>
    <xf fontId="24" fillId="5" borderId="38" numFmtId="1" xfId="0" applyNumberFormat="1" applyFont="1" applyFill="1" applyBorder="1" applyAlignment="1">
      <alignment horizontal="center" shrinkToFit="1" vertical="center"/>
    </xf>
    <xf fontId="24" fillId="5" borderId="38" numFmtId="0" xfId="0" applyFont="1" applyFill="1" applyBorder="1" applyAlignment="1">
      <alignment horizontal="center" shrinkToFit="1" vertical="center"/>
    </xf>
    <xf fontId="28" fillId="5" borderId="48" numFmtId="2" xfId="0" applyNumberFormat="1" applyFont="1" applyFill="1" applyBorder="1" applyAlignment="1">
      <alignment horizontal="center" shrinkToFit="1" vertical="center"/>
    </xf>
    <xf fontId="11" fillId="5" borderId="19" numFmtId="2" xfId="0" applyNumberFormat="1" applyFont="1" applyFill="1" applyBorder="1" applyAlignment="1">
      <alignment horizontal="center" vertical="center" wrapText="1"/>
    </xf>
    <xf fontId="11" fillId="5" borderId="20" numFmtId="2" xfId="0" applyNumberFormat="1" applyFont="1" applyFill="1" applyBorder="1" applyAlignment="1">
      <alignment horizontal="center" vertical="center" wrapText="1"/>
    </xf>
    <xf fontId="24" fillId="5" borderId="19" numFmtId="2" xfId="0" applyNumberFormat="1" applyFont="1" applyFill="1" applyBorder="1" applyAlignment="1">
      <alignment horizontal="center" vertical="center" wrapText="1"/>
    </xf>
    <xf fontId="7" fillId="5" borderId="19" numFmtId="0" xfId="0" applyFont="1" applyFill="1" applyBorder="1" applyAlignment="1">
      <alignment horizontal="left" vertical="center" wrapText="1"/>
    </xf>
    <xf fontId="7" fillId="5" borderId="38" numFmtId="1" xfId="0" applyNumberFormat="1" applyFont="1" applyFill="1" applyBorder="1" applyAlignment="1">
      <alignment horizontal="center" shrinkToFit="1" vertical="center"/>
    </xf>
    <xf fontId="7" fillId="5" borderId="38" numFmtId="0" xfId="0" applyFont="1" applyFill="1" applyBorder="1" applyAlignment="1">
      <alignment horizontal="center" shrinkToFit="1" vertical="center"/>
    </xf>
    <xf fontId="28" fillId="5" borderId="37" numFmtId="2" xfId="0" applyNumberFormat="1" applyFont="1" applyFill="1" applyBorder="1" applyAlignment="1">
      <alignment horizontal="center" shrinkToFit="1" vertical="center"/>
    </xf>
    <xf fontId="7" fillId="5" borderId="19" numFmtId="0" xfId="0" applyFont="1" applyFill="1" applyBorder="1" applyAlignment="1">
      <alignment horizontal="center" vertical="center" wrapText="1"/>
    </xf>
    <xf fontId="7" fillId="5" borderId="20" numFmtId="0" xfId="0" applyFont="1" applyFill="1" applyBorder="1" applyAlignment="1">
      <alignment horizontal="left" vertical="center" wrapText="1"/>
    </xf>
    <xf fontId="11" fillId="5" borderId="61" numFmtId="0" xfId="0" applyFont="1" applyFill="1" applyBorder="1" applyAlignment="1">
      <alignment horizontal="center" wrapText="1"/>
    </xf>
    <xf fontId="16" fillId="5" borderId="62" numFmtId="0" xfId="0" applyFont="1" applyFill="1" applyBorder="1" applyAlignment="1">
      <alignment horizontal="center"/>
    </xf>
    <xf fontId="11" fillId="5" borderId="0" numFmtId="0" xfId="0" applyFont="1" applyFill="1" applyAlignment="1">
      <alignment horizontal="center"/>
    </xf>
    <xf fontId="7" fillId="5" borderId="59" numFmtId="0" xfId="0" applyFont="1" applyFill="1" applyBorder="1" applyAlignment="1">
      <alignment horizontal="center" shrinkToFit="1" vertical="center"/>
    </xf>
    <xf fontId="7" fillId="5" borderId="63" numFmtId="1" xfId="0" applyNumberFormat="1" applyFont="1" applyFill="1" applyBorder="1" applyAlignment="1">
      <alignment horizontal="center" shrinkToFit="1" vertical="center"/>
    </xf>
    <xf fontId="7" fillId="5" borderId="63" numFmtId="0" xfId="0" applyFont="1" applyFill="1" applyBorder="1" applyAlignment="1">
      <alignment horizontal="center" shrinkToFit="1" vertical="center"/>
    </xf>
    <xf fontId="28" fillId="5" borderId="64" numFmtId="2" xfId="0" applyNumberFormat="1" applyFont="1" applyFill="1" applyBorder="1" applyAlignment="1">
      <alignment horizontal="center" shrinkToFit="1" vertical="center"/>
    </xf>
    <xf fontId="7" fillId="5" borderId="17" numFmtId="0" xfId="0" applyFont="1" applyFill="1" applyBorder="1" applyAlignment="1">
      <alignment horizontal="center" vertical="center" wrapText="1"/>
    </xf>
    <xf fontId="7" fillId="17" borderId="20" numFmtId="0" xfId="0" applyFont="1" applyFill="1" applyBorder="1" applyAlignment="1">
      <alignment vertical="center"/>
    </xf>
    <xf fontId="7" fillId="7" borderId="42" numFmtId="0" xfId="0" applyFont="1" applyFill="1" applyBorder="1" applyAlignment="1">
      <alignment vertical="center"/>
    </xf>
    <xf fontId="7" fillId="0" borderId="42" numFmtId="0" xfId="0" applyFont="1" applyBorder="1" applyAlignment="1">
      <alignment vertical="center"/>
    </xf>
    <xf fontId="11" fillId="0" borderId="0" numFmtId="2" xfId="0" applyNumberFormat="1" applyFont="1" applyAlignment="1">
      <alignment horizontal="center" vertical="center"/>
    </xf>
    <xf fontId="11" fillId="5" borderId="0" numFmtId="2" xfId="0" applyNumberFormat="1" applyFont="1" applyFill="1" applyAlignment="1">
      <alignment horizontal="center" vertical="center"/>
    </xf>
    <xf fontId="7" fillId="5" borderId="42" numFmtId="0" xfId="0" applyFont="1" applyFill="1" applyBorder="1" applyAlignment="1">
      <alignment horizontal="left" vertical="center" wrapText="1"/>
    </xf>
    <xf fontId="7" fillId="5" borderId="42" numFmtId="0" xfId="0" applyFont="1" applyFill="1" applyBorder="1" applyAlignment="1">
      <alignment horizontal="left" vertical="top" wrapText="1"/>
    </xf>
    <xf fontId="11" fillId="2" borderId="36" numFmtId="0" xfId="0" applyFont="1" applyFill="1" applyBorder="1" applyAlignment="1">
      <alignment vertical="center" wrapText="1"/>
    </xf>
    <xf fontId="16" fillId="2" borderId="38" numFmtId="0" xfId="0" applyFont="1" applyFill="1" applyBorder="1" applyAlignment="1">
      <alignment horizontal="center"/>
    </xf>
    <xf fontId="11" fillId="2" borderId="37" numFmtId="0" xfId="0" applyFont="1" applyFill="1" applyBorder="1" applyAlignment="1">
      <alignment horizontal="center"/>
    </xf>
    <xf fontId="7" fillId="0" borderId="36" numFmtId="0" xfId="0" applyFont="1" applyBorder="1" applyAlignment="1">
      <alignment horizontal="center" shrinkToFit="1" vertical="center"/>
    </xf>
    <xf fontId="7" fillId="0" borderId="38" numFmtId="0" xfId="0" applyFont="1" applyBorder="1" applyAlignment="1">
      <alignment horizontal="center" shrinkToFit="1" vertical="center"/>
    </xf>
    <xf fontId="24" fillId="0" borderId="37" numFmtId="2" xfId="0" applyNumberFormat="1" applyFont="1" applyBorder="1" applyAlignment="1">
      <alignment horizontal="center" shrinkToFit="1" vertical="center"/>
    </xf>
    <xf fontId="11" fillId="5" borderId="42" numFmtId="2" xfId="0" applyNumberFormat="1" applyFont="1" applyFill="1" applyBorder="1" applyAlignment="1">
      <alignment horizontal="center" vertical="center"/>
    </xf>
    <xf fontId="11" fillId="5" borderId="20" numFmtId="2" xfId="0" applyNumberFormat="1" applyFont="1" applyFill="1" applyBorder="1" applyAlignment="1">
      <alignment horizontal="center" vertical="center"/>
    </xf>
    <xf fontId="7" fillId="5" borderId="20" numFmtId="0" xfId="0" applyFont="1" applyFill="1" applyBorder="1" applyAlignment="1">
      <alignment horizontal="center" vertical="center"/>
    </xf>
    <xf fontId="5" fillId="5" borderId="20" numFmtId="0" xfId="0" applyFont="1" applyFill="1" applyBorder="1" applyAlignment="1">
      <alignment horizontal="left" vertical="center" wrapText="1"/>
    </xf>
    <xf fontId="7" fillId="5" borderId="19" numFmtId="0" xfId="0" applyFont="1" applyFill="1" applyBorder="1" applyAlignment="1">
      <alignment horizontal="left" vertical="top" wrapText="1"/>
    </xf>
    <xf fontId="19" fillId="5" borderId="20" numFmtId="0" xfId="0" applyFont="1" applyFill="1" applyBorder="1" applyAlignment="1">
      <alignment horizontal="center" vertical="center"/>
    </xf>
    <xf fontId="7" fillId="5" borderId="20" numFmtId="0" xfId="0" applyFont="1" applyFill="1" applyBorder="1" applyAlignment="1">
      <alignment horizontal="left" vertical="top" wrapText="1"/>
    </xf>
    <xf fontId="7" fillId="0" borderId="39" numFmtId="0" xfId="0" applyFont="1" applyBorder="1" applyAlignment="1">
      <alignment horizontal="center" shrinkToFit="1" vertical="center"/>
    </xf>
    <xf fontId="7" fillId="5" borderId="41" numFmtId="1" xfId="0" applyNumberFormat="1" applyFont="1" applyFill="1" applyBorder="1" applyAlignment="1">
      <alignment horizontal="center" shrinkToFit="1" vertical="center"/>
    </xf>
    <xf fontId="7" fillId="0" borderId="41" numFmtId="0" xfId="0" applyFont="1" applyBorder="1" applyAlignment="1">
      <alignment horizontal="center" shrinkToFit="1" vertical="center"/>
    </xf>
    <xf fontId="24" fillId="0" borderId="40" numFmtId="2" xfId="0" applyNumberFormat="1" applyFont="1" applyBorder="1" applyAlignment="1">
      <alignment horizontal="center" shrinkToFit="1" vertical="center"/>
    </xf>
    <xf fontId="11" fillId="5" borderId="17" numFmtId="2" xfId="0" applyNumberFormat="1" applyFont="1" applyFill="1" applyBorder="1" applyAlignment="1">
      <alignment horizontal="center" vertical="center"/>
    </xf>
    <xf fontId="7" fillId="0" borderId="32" numFmtId="0" xfId="0" applyFont="1" applyBorder="1" applyAlignment="1">
      <alignment horizontal="center" shrinkToFit="1" vertical="center"/>
    </xf>
    <xf fontId="7" fillId="5" borderId="34" numFmtId="1" xfId="0" applyNumberFormat="1" applyFont="1" applyFill="1" applyBorder="1" applyAlignment="1">
      <alignment horizontal="center" shrinkToFit="1" vertical="center"/>
    </xf>
    <xf fontId="7" fillId="0" borderId="34" numFmtId="0" xfId="0" applyFont="1" applyBorder="1" applyAlignment="1">
      <alignment horizontal="center" shrinkToFit="1" vertical="center"/>
    </xf>
    <xf fontId="24" fillId="0" borderId="33" numFmtId="2" xfId="0" applyNumberFormat="1" applyFont="1" applyBorder="1" applyAlignment="1">
      <alignment horizontal="center" shrinkToFit="1" vertical="center"/>
    </xf>
    <xf fontId="19" fillId="5" borderId="42" numFmtId="0" xfId="0" applyFont="1" applyFill="1" applyBorder="1" applyAlignment="1">
      <alignment horizontal="center" vertical="center"/>
    </xf>
    <xf fontId="24" fillId="0" borderId="48" numFmtId="2" xfId="0" applyNumberFormat="1" applyFont="1" applyBorder="1" applyAlignment="1">
      <alignment horizontal="center" shrinkToFit="1" vertical="center"/>
    </xf>
    <xf fontId="19" fillId="5" borderId="17" numFmtId="0" xfId="0" applyFont="1" applyFill="1" applyBorder="1" applyAlignment="1">
      <alignment horizontal="center" vertical="center"/>
    </xf>
    <xf fontId="7" fillId="5" borderId="17" numFmtId="0" xfId="0" applyFont="1" applyFill="1" applyBorder="1" applyAlignment="1">
      <alignment horizontal="left" vertical="top" wrapText="1"/>
    </xf>
    <xf fontId="7" fillId="5" borderId="42" numFmtId="0" xfId="0" applyFont="1" applyFill="1" applyBorder="1" applyAlignment="1">
      <alignment horizontal="center" vertical="center"/>
    </xf>
    <xf fontId="7" fillId="6" borderId="17" numFmtId="0" xfId="0" applyFont="1" applyFill="1" applyBorder="1" applyAlignment="1">
      <alignment horizontal="center" vertical="center"/>
    </xf>
    <xf fontId="7" fillId="7" borderId="16" numFmtId="0" xfId="0" applyFont="1" applyFill="1" applyBorder="1" applyAlignment="1">
      <alignment vertical="center"/>
    </xf>
    <xf fontId="7" fillId="7" borderId="19" numFmtId="0" xfId="0" applyFont="1" applyFill="1" applyBorder="1" applyAlignment="1">
      <alignment horizontal="center" vertical="center" wrapText="1"/>
    </xf>
    <xf fontId="7" fillId="0" borderId="18" numFmtId="0" xfId="0" applyFont="1" applyBorder="1" applyAlignment="1">
      <alignment vertical="center" wrapText="1"/>
    </xf>
    <xf fontId="7" fillId="10" borderId="19" numFmtId="0" xfId="0" applyFont="1" applyFill="1" applyBorder="1" applyAlignment="1">
      <alignment horizontal="center" vertical="center" wrapText="1"/>
    </xf>
    <xf fontId="7" fillId="7" borderId="17" numFmtId="0" xfId="0" applyFont="1" applyFill="1" applyBorder="1" applyAlignment="1">
      <alignment vertical="center"/>
    </xf>
    <xf fontId="7" fillId="0" borderId="17" numFmtId="0" xfId="0" applyFont="1" applyBorder="1" applyAlignment="1">
      <alignment vertical="center"/>
    </xf>
    <xf fontId="5" fillId="5" borderId="17" numFmtId="0" xfId="0" applyFont="1" applyFill="1" applyBorder="1" applyAlignment="1">
      <alignment horizontal="left" vertical="center" wrapText="1"/>
    </xf>
    <xf fontId="5" fillId="0" borderId="59" numFmtId="0" xfId="0" applyFont="1" applyBorder="1" applyAlignment="1">
      <alignment horizontal="center" wrapText="1"/>
    </xf>
    <xf fontId="5" fillId="0" borderId="63" numFmtId="0" xfId="0" applyFont="1" applyBorder="1" applyAlignment="1">
      <alignment horizontal="center"/>
    </xf>
    <xf fontId="5" fillId="0" borderId="64" numFmtId="0" xfId="0" applyFont="1" applyBorder="1" applyAlignment="1">
      <alignment horizontal="center"/>
    </xf>
    <xf fontId="7" fillId="0" borderId="61" numFmtId="0" xfId="0" applyFont="1" applyBorder="1" applyAlignment="1">
      <alignment horizontal="center" shrinkToFit="1" vertical="center"/>
    </xf>
    <xf fontId="7" fillId="5" borderId="17" numFmtId="0" xfId="0" applyFont="1" applyFill="1" applyBorder="1" applyAlignment="1">
      <alignment horizontal="center" vertical="center"/>
    </xf>
    <xf fontId="7" fillId="6" borderId="42" numFmtId="0" xfId="0" applyFont="1" applyFill="1" applyBorder="1" applyAlignment="1">
      <alignment horizontal="center" vertical="center" wrapText="1"/>
    </xf>
    <xf fontId="7" fillId="7" borderId="54" numFmtId="0" xfId="0" applyFont="1" applyFill="1" applyBorder="1" applyAlignment="1">
      <alignment vertical="center" wrapText="1"/>
    </xf>
    <xf fontId="7" fillId="0" borderId="19" numFmtId="0" xfId="0" applyFont="1" applyBorder="1" applyAlignment="1">
      <alignment vertical="center" wrapText="1"/>
    </xf>
    <xf fontId="7" fillId="0" borderId="17" numFmtId="0" xfId="0" applyFont="1" applyBorder="1" applyAlignment="1">
      <alignment vertical="center" wrapText="1"/>
    </xf>
    <xf fontId="8" fillId="2" borderId="53" numFmtId="0" xfId="0" applyFont="1" applyFill="1" applyBorder="1" applyAlignment="1">
      <alignment horizontal="center" vertical="center" wrapText="1"/>
    </xf>
    <xf fontId="8" fillId="2" borderId="57" numFmtId="0" xfId="0" applyFont="1" applyFill="1" applyBorder="1" applyAlignment="1">
      <alignment horizontal="center" vertical="center" wrapText="1"/>
    </xf>
    <xf fontId="8" fillId="2" borderId="58" numFmtId="0" xfId="0" applyFont="1" applyFill="1" applyBorder="1" applyAlignment="1">
      <alignment horizontal="center" vertical="center" wrapText="1"/>
    </xf>
    <xf fontId="7" fillId="5" borderId="34" numFmtId="0" xfId="0" applyFont="1" applyFill="1" applyBorder="1" applyAlignment="1">
      <alignment horizontal="center" shrinkToFit="1" vertical="center"/>
    </xf>
    <xf fontId="11" fillId="5" borderId="19" numFmtId="2" xfId="0" applyNumberFormat="1" applyFont="1" applyFill="1" applyBorder="1" applyAlignment="1">
      <alignment horizontal="center" vertical="center"/>
    </xf>
    <xf fontId="7" fillId="6" borderId="20" numFmtId="0" xfId="0" applyFont="1" applyFill="1" applyBorder="1" applyAlignment="1">
      <alignment horizontal="center" vertical="center" wrapText="1"/>
    </xf>
    <xf fontId="7" fillId="7" borderId="21" numFmtId="0" xfId="0" applyFont="1" applyFill="1" applyBorder="1" applyAlignment="1">
      <alignment vertical="center" wrapText="1"/>
    </xf>
    <xf fontId="7" fillId="7" borderId="42" numFmtId="0" xfId="0" applyFont="1" applyFill="1" applyBorder="1" applyAlignment="1">
      <alignment vertical="center" wrapText="1"/>
    </xf>
    <xf fontId="7" fillId="0" borderId="42" numFmtId="0" xfId="0" applyFont="1" applyBorder="1" applyAlignment="1">
      <alignment vertical="center" wrapText="1"/>
    </xf>
    <xf fontId="11" fillId="0" borderId="0" numFmtId="2" xfId="0" applyNumberFormat="1" applyFont="1" applyAlignment="1">
      <alignment horizontal="center" vertical="center" wrapText="1"/>
    </xf>
    <xf fontId="11" fillId="5" borderId="0" numFmtId="2" xfId="0" applyNumberFormat="1" applyFont="1" applyFill="1" applyAlignment="1">
      <alignment horizontal="center" vertical="center" wrapText="1"/>
    </xf>
    <xf fontId="5" fillId="0" borderId="53" numFmtId="0" xfId="0" applyFont="1" applyBorder="1" applyAlignment="1">
      <alignment horizontal="center" vertical="center" wrapText="1"/>
    </xf>
    <xf fontId="5" fillId="0" borderId="57" numFmtId="0" xfId="0" applyFont="1" applyBorder="1" applyAlignment="1">
      <alignment horizontal="center" vertical="center" wrapText="1"/>
    </xf>
    <xf fontId="5" fillId="0" borderId="58" numFmtId="0" xfId="0" applyFont="1" applyBorder="1" applyAlignment="1">
      <alignment horizontal="center" vertical="center" wrapText="1"/>
    </xf>
    <xf fontId="7" fillId="7" borderId="20" numFmtId="0" xfId="0" applyFont="1" applyFill="1" applyBorder="1" applyAlignment="1">
      <alignment vertical="center" wrapText="1"/>
    </xf>
    <xf fontId="7" fillId="0" borderId="20" numFmtId="0" xfId="0" applyFont="1" applyBorder="1" applyAlignment="1">
      <alignment vertical="center" wrapText="1"/>
    </xf>
    <xf fontId="7" fillId="6" borderId="17" numFmtId="0" xfId="0" applyFont="1" applyFill="1" applyBorder="1" applyAlignment="1">
      <alignment horizontal="center" vertical="center" wrapText="1"/>
    </xf>
    <xf fontId="7" fillId="7" borderId="16" numFmtId="0" xfId="0" applyFont="1" applyFill="1" applyBorder="1" applyAlignment="1">
      <alignment vertical="center" wrapText="1"/>
    </xf>
    <xf fontId="7" fillId="7" borderId="17" numFmtId="0" xfId="0" applyFont="1" applyFill="1" applyBorder="1" applyAlignment="1">
      <alignment vertical="center" wrapText="1"/>
    </xf>
    <xf fontId="7" fillId="5" borderId="41" numFmtId="0" xfId="0" applyFont="1" applyFill="1" applyBorder="1" applyAlignment="1">
      <alignment horizontal="center" shrinkToFit="1" vertical="center"/>
    </xf>
    <xf fontId="7" fillId="5" borderId="19" numFmtId="0" xfId="0" applyFont="1" applyFill="1" applyBorder="1" applyAlignment="1">
      <alignment horizontal="center" vertical="center"/>
    </xf>
    <xf fontId="11" fillId="0" borderId="0" numFmtId="162" xfId="0" applyNumberFormat="1" applyFont="1" applyAlignment="1">
      <alignment horizontal="center" vertical="center" wrapText="1"/>
    </xf>
    <xf fontId="11" fillId="5" borderId="0" numFmtId="162" xfId="0" applyNumberFormat="1" applyFont="1" applyFill="1" applyAlignment="1">
      <alignment horizontal="center" vertical="center" wrapText="1"/>
    </xf>
    <xf fontId="11" fillId="2" borderId="0" numFmtId="0" xfId="0" applyFont="1" applyFill="1" applyAlignment="1">
      <alignment horizontal="center"/>
    </xf>
    <xf fontId="7" fillId="6" borderId="27" numFmtId="0" xfId="0" applyFont="1" applyFill="1" applyBorder="1" applyAlignment="1">
      <alignment horizontal="center" vertical="center"/>
    </xf>
    <xf fontId="7" fillId="7" borderId="47" numFmtId="0" xfId="0" applyFont="1" applyFill="1" applyBorder="1" applyAlignment="1">
      <alignment vertical="center" wrapText="1"/>
    </xf>
    <xf fontId="19" fillId="7" borderId="0" numFmtId="0" xfId="0" applyFont="1" applyFill="1" applyAlignment="1">
      <alignment horizontal="center" vertical="center"/>
    </xf>
    <xf fontId="7" fillId="7" borderId="44" numFmtId="0" xfId="0" applyFont="1" applyFill="1" applyBorder="1" applyAlignment="1">
      <alignment vertical="center"/>
    </xf>
    <xf fontId="19" fillId="0" borderId="21" numFmtId="0" xfId="0" applyFont="1" applyBorder="1"/>
    <xf fontId="7" fillId="6" borderId="27" numFmtId="0" xfId="0" applyFont="1" applyFill="1" applyBorder="1" applyAlignment="1">
      <alignment horizontal="center" vertical="center" wrapText="1"/>
    </xf>
    <xf fontId="7" fillId="7" borderId="27" numFmtId="0" xfId="0" applyFont="1" applyFill="1" applyBorder="1" applyAlignment="1">
      <alignment vertical="center" wrapText="1"/>
    </xf>
    <xf fontId="7" fillId="0" borderId="27" numFmtId="0" xfId="0" applyFont="1" applyBorder="1" applyAlignment="1">
      <alignment vertical="center" wrapText="1"/>
    </xf>
    <xf fontId="12" fillId="18" borderId="12" numFmtId="162" xfId="0" applyNumberFormat="1" applyFont="1" applyFill="1" applyBorder="1" applyAlignment="1">
      <alignment horizontal="center" vertical="center" wrapText="1"/>
    </xf>
    <xf fontId="12" fillId="5" borderId="12" numFmtId="162" xfId="0" applyNumberFormat="1" applyFont="1" applyFill="1" applyBorder="1" applyAlignment="1">
      <alignment horizontal="center" vertical="center" wrapText="1"/>
    </xf>
    <xf fontId="5" fillId="5" borderId="27" numFmtId="0" xfId="0" applyFont="1" applyFill="1" applyBorder="1" applyAlignment="1">
      <alignment horizontal="left" vertical="center" wrapText="1"/>
    </xf>
    <xf fontId="7" fillId="5" borderId="23" numFmtId="0" xfId="0" applyFont="1" applyFill="1" applyBorder="1" applyAlignment="1">
      <alignment horizontal="left" vertical="center" wrapText="1"/>
    </xf>
    <xf fontId="5" fillId="0" borderId="56" numFmtId="0" xfId="0" applyFont="1" applyBorder="1" applyAlignment="1">
      <alignment horizontal="center" vertical="center" wrapText="1"/>
    </xf>
    <xf fontId="5" fillId="0" borderId="65" numFmtId="0" xfId="0" applyFont="1" applyBorder="1" applyAlignment="1">
      <alignment horizontal="center" vertical="center" wrapText="1"/>
    </xf>
    <xf fontId="5" fillId="0" borderId="66" numFmtId="0" xfId="0" applyFont="1" applyBorder="1" applyAlignment="1">
      <alignment horizontal="center" vertical="center" wrapText="1"/>
    </xf>
    <xf fontId="11" fillId="2" borderId="39" numFmtId="0" xfId="0" applyFont="1" applyFill="1" applyBorder="1" applyAlignment="1">
      <alignment vertical="center" wrapText="1"/>
    </xf>
    <xf fontId="11" fillId="2" borderId="40" numFmtId="0" xfId="0" applyFont="1" applyFill="1" applyBorder="1" applyAlignment="1">
      <alignment horizontal="center"/>
    </xf>
    <xf fontId="11" fillId="5" borderId="27" numFmtId="2" xfId="0" applyNumberFormat="1" applyFont="1" applyFill="1" applyBorder="1" applyAlignment="1">
      <alignment horizontal="center" vertical="center"/>
    </xf>
    <xf fontId="7" fillId="5" borderId="27" numFmtId="0" xfId="0" applyFont="1" applyFill="1" applyBorder="1" applyAlignment="1">
      <alignment horizontal="center" vertical="center"/>
    </xf>
    <xf fontId="19" fillId="7" borderId="24" numFmtId="0" xfId="0" applyFont="1" applyFill="1" applyBorder="1" applyAlignment="1">
      <alignment horizontal="center" vertical="center"/>
    </xf>
    <xf fontId="7" fillId="7" borderId="24" numFmtId="0" xfId="0" applyFont="1" applyFill="1" applyBorder="1" applyAlignment="1">
      <alignment vertical="center"/>
    </xf>
    <xf fontId="11" fillId="0" borderId="45" numFmtId="162" xfId="0" applyNumberFormat="1" applyFont="1" applyBorder="1" applyAlignment="1">
      <alignment horizontal="center" vertical="center"/>
    </xf>
    <xf fontId="11" fillId="0" borderId="0" numFmtId="162" xfId="0" applyNumberFormat="1" applyFont="1" applyAlignment="1">
      <alignment horizontal="center" vertical="center"/>
    </xf>
    <xf fontId="11" fillId="5" borderId="0" numFmtId="162" xfId="0" applyNumberFormat="1" applyFont="1" applyFill="1" applyAlignment="1">
      <alignment horizontal="center" vertical="center"/>
    </xf>
    <xf fontId="7" fillId="5" borderId="24" numFmtId="0" xfId="0" applyFont="1" applyFill="1" applyBorder="1" applyAlignment="1">
      <alignment horizontal="left" vertical="center" wrapText="1"/>
    </xf>
    <xf fontId="7" fillId="5" borderId="35" numFmtId="0" xfId="0" applyFont="1" applyFill="1" applyBorder="1" applyAlignment="1">
      <alignment horizontal="left" vertical="center" wrapText="1"/>
    </xf>
    <xf fontId="8" fillId="0" borderId="21" numFmtId="0" xfId="0" applyFont="1" applyBorder="1" applyAlignment="1">
      <alignment horizontal="center" vertical="center" wrapText="1"/>
    </xf>
    <xf fontId="8" fillId="0" borderId="57" numFmtId="0" xfId="0" applyFont="1" applyBorder="1" applyAlignment="1">
      <alignment horizontal="center" vertical="center" wrapText="1"/>
    </xf>
    <xf fontId="8" fillId="0" borderId="48" numFmtId="0" xfId="0" applyFont="1" applyBorder="1" applyAlignment="1">
      <alignment horizontal="center" vertical="center" wrapText="1"/>
    </xf>
    <xf fontId="7" fillId="19" borderId="32" numFmtId="0" xfId="0" applyFont="1" applyFill="1" applyBorder="1" applyAlignment="1">
      <alignment horizontal="center" shrinkToFit="1" vertical="center"/>
    </xf>
    <xf fontId="7" fillId="19" borderId="34" numFmtId="0" xfId="0" applyFont="1" applyFill="1" applyBorder="1" applyAlignment="1">
      <alignment horizontal="center" shrinkToFit="1" vertical="center"/>
    </xf>
    <xf fontId="7" fillId="19" borderId="34" numFmtId="162" xfId="0" applyNumberFormat="1" applyFont="1" applyFill="1" applyBorder="1" applyAlignment="1">
      <alignment horizontal="center" shrinkToFit="1" vertical="center"/>
    </xf>
    <xf fontId="24" fillId="19" borderId="33" numFmtId="162" xfId="0" applyNumberFormat="1" applyFont="1" applyFill="1" applyBorder="1" applyAlignment="1">
      <alignment horizontal="center" shrinkToFit="1" vertical="center"/>
    </xf>
    <xf fontId="7" fillId="20" borderId="0" numFmtId="0" xfId="0" applyFont="1" applyFill="1" applyAlignment="1">
      <alignment horizontal="center" shrinkToFit="1" vertical="center"/>
    </xf>
    <xf fontId="7" fillId="20" borderId="34" numFmtId="0" xfId="0" applyFont="1" applyFill="1" applyBorder="1" applyAlignment="1">
      <alignment horizontal="center" shrinkToFit="1" vertical="center"/>
    </xf>
    <xf fontId="24" fillId="20" borderId="33" numFmtId="2" xfId="0" applyNumberFormat="1" applyFont="1" applyFill="1" applyBorder="1" applyAlignment="1">
      <alignment horizontal="center" shrinkToFit="1" vertical="center"/>
    </xf>
    <xf fontId="11" fillId="5" borderId="24" numFmtId="2" xfId="0" applyNumberFormat="1" applyFont="1" applyFill="1" applyBorder="1" applyAlignment="1">
      <alignment horizontal="center" vertical="center" wrapText="1"/>
    </xf>
    <xf fontId="11" fillId="5" borderId="20" numFmtId="0" xfId="0" applyFont="1" applyFill="1" applyBorder="1" applyAlignment="1">
      <alignment horizontal="center" vertical="center"/>
    </xf>
    <xf fontId="19" fillId="7" borderId="21" numFmtId="0" xfId="0" applyFont="1" applyFill="1" applyBorder="1" applyAlignment="1">
      <alignment horizontal="center" vertical="center"/>
    </xf>
    <xf fontId="19" fillId="0" borderId="20" numFmtId="0" xfId="0" applyFont="1" applyBorder="1"/>
    <xf fontId="5" fillId="5" borderId="20" numFmtId="0" xfId="0" applyFont="1" applyFill="1" applyBorder="1" applyAlignment="1">
      <alignment vertical="center"/>
    </xf>
    <xf fontId="5" fillId="0" borderId="21" numFmtId="0" xfId="0" applyFont="1" applyBorder="1" applyAlignment="1">
      <alignment horizontal="center" vertical="center" wrapText="1"/>
    </xf>
    <xf fontId="5" fillId="0" borderId="48" numFmtId="0" xfId="0" applyFont="1" applyBorder="1" applyAlignment="1">
      <alignment horizontal="center" vertical="center" wrapText="1"/>
    </xf>
    <xf fontId="7" fillId="19" borderId="21" numFmtId="0" xfId="0" applyFont="1" applyFill="1" applyBorder="1" applyAlignment="1">
      <alignment horizontal="center" shrinkToFit="1" vertical="center"/>
    </xf>
    <xf fontId="7" fillId="19" borderId="38" numFmtId="0" xfId="0" applyFont="1" applyFill="1" applyBorder="1" applyAlignment="1">
      <alignment horizontal="center" shrinkToFit="1" vertical="center"/>
    </xf>
    <xf fontId="7" fillId="19" borderId="0" numFmtId="162" xfId="0" applyNumberFormat="1" applyFont="1" applyFill="1" applyAlignment="1">
      <alignment horizontal="center" shrinkToFit="1" vertical="center"/>
    </xf>
    <xf fontId="24" fillId="19" borderId="37" numFmtId="162" xfId="0" applyNumberFormat="1" applyFont="1" applyFill="1" applyBorder="1" applyAlignment="1">
      <alignment horizontal="center" shrinkToFit="1" vertical="center"/>
    </xf>
    <xf fontId="7" fillId="20" borderId="36" numFmtId="0" xfId="0" applyFont="1" applyFill="1" applyBorder="1" applyAlignment="1">
      <alignment horizontal="center" shrinkToFit="1" vertical="center"/>
    </xf>
    <xf fontId="7" fillId="20" borderId="38" numFmtId="0" xfId="0" applyFont="1" applyFill="1" applyBorder="1" applyAlignment="1">
      <alignment horizontal="center" shrinkToFit="1" vertical="center"/>
    </xf>
    <xf fontId="24" fillId="20" borderId="0" numFmtId="2" xfId="0" applyNumberFormat="1" applyFont="1" applyFill="1" applyAlignment="1">
      <alignment horizontal="center" shrinkToFit="1" vertical="center"/>
    </xf>
    <xf fontId="11" fillId="5" borderId="20" numFmtId="0" xfId="0" applyFont="1" applyFill="1" applyBorder="1" applyAlignment="1">
      <alignment horizontal="center" vertical="center" wrapText="1"/>
    </xf>
    <xf fontId="7" fillId="9" borderId="20" numFmtId="0" xfId="0" applyFont="1" applyFill="1" applyBorder="1" applyAlignment="1">
      <alignment horizontal="center" vertical="center"/>
    </xf>
    <xf fontId="7" fillId="0" borderId="21" numFmtId="0" xfId="0" applyFont="1" applyBorder="1" applyAlignment="1">
      <alignment vertical="center"/>
    </xf>
    <xf fontId="7" fillId="19" borderId="36" numFmtId="0" xfId="0" applyFont="1" applyFill="1" applyBorder="1" applyAlignment="1">
      <alignment horizontal="center" shrinkToFit="1" vertical="center"/>
    </xf>
    <xf fontId="7" fillId="19" borderId="0" numFmtId="0" xfId="0" applyFont="1" applyFill="1" applyAlignment="1">
      <alignment horizontal="center" shrinkToFit="1" vertical="center"/>
    </xf>
    <xf fontId="7" fillId="19" borderId="38" numFmtId="162" xfId="0" applyNumberFormat="1" applyFont="1" applyFill="1" applyBorder="1" applyAlignment="1">
      <alignment horizontal="center" shrinkToFit="1" vertical="center"/>
    </xf>
    <xf fontId="24" fillId="19" borderId="48" numFmtId="162" xfId="0" applyNumberFormat="1" applyFont="1" applyFill="1" applyBorder="1" applyAlignment="1">
      <alignment horizontal="center" shrinkToFit="1" vertical="center"/>
    </xf>
    <xf fontId="24" fillId="20" borderId="37" numFmtId="2" xfId="0" applyNumberFormat="1" applyFont="1" applyFill="1" applyBorder="1" applyAlignment="1">
      <alignment horizontal="center" shrinkToFit="1" vertical="center"/>
    </xf>
    <xf fontId="19" fillId="9" borderId="20" numFmtId="0" xfId="0" applyFont="1" applyFill="1" applyBorder="1" applyAlignment="1">
      <alignment horizontal="center" vertical="center"/>
    </xf>
    <xf fontId="5" fillId="0" borderId="21" numFmtId="0" xfId="0" applyFont="1" applyBorder="1" applyAlignment="1">
      <alignment vertical="center"/>
    </xf>
    <xf fontId="5" fillId="5" borderId="17" numFmtId="0" xfId="0" applyFont="1" applyFill="1" applyBorder="1" applyAlignment="1">
      <alignment vertical="center"/>
    </xf>
    <xf fontId="7" fillId="20" borderId="39" numFmtId="0" xfId="0" applyFont="1" applyFill="1" applyBorder="1" applyAlignment="1">
      <alignment horizontal="center" shrinkToFit="1" vertical="center"/>
    </xf>
    <xf fontId="7" fillId="20" borderId="41" numFmtId="0" xfId="0" applyFont="1" applyFill="1" applyBorder="1" applyAlignment="1">
      <alignment horizontal="center" shrinkToFit="1" vertical="center"/>
    </xf>
    <xf fontId="11" fillId="5" borderId="17" numFmtId="0" xfId="0" applyFont="1" applyFill="1" applyBorder="1" applyAlignment="1">
      <alignment horizontal="center" vertical="center" wrapText="1"/>
    </xf>
    <xf fontId="11" fillId="5" borderId="17" numFmtId="0" xfId="0" applyFont="1" applyFill="1" applyBorder="1" applyAlignment="1">
      <alignment horizontal="center" vertical="center"/>
    </xf>
    <xf fontId="7" fillId="5" borderId="20" numFmtId="0" xfId="0" applyFont="1" applyFill="1" applyBorder="1" applyAlignment="1">
      <alignment horizontal="center" vertical="center" wrapText="1"/>
    </xf>
    <xf fontId="7" fillId="3" borderId="36" numFmtId="0" xfId="0" applyFont="1" applyFill="1" applyBorder="1" applyAlignment="1">
      <alignment horizontal="center" shrinkToFit="1" vertical="center"/>
    </xf>
    <xf fontId="7" fillId="3" borderId="38" numFmtId="0" xfId="0" applyFont="1" applyFill="1" applyBorder="1" applyAlignment="1">
      <alignment horizontal="center" shrinkToFit="1" vertical="center"/>
    </xf>
    <xf fontId="7" fillId="3" borderId="38" numFmtId="162" xfId="0" applyNumberFormat="1" applyFont="1" applyFill="1" applyBorder="1" applyAlignment="1">
      <alignment horizontal="center" shrinkToFit="1" vertical="center"/>
    </xf>
    <xf fontId="24" fillId="3" borderId="37" numFmtId="162" xfId="0" applyNumberFormat="1" applyFont="1" applyFill="1" applyBorder="1" applyAlignment="1">
      <alignment horizontal="center" shrinkToFit="1" vertical="center"/>
    </xf>
    <xf fontId="7" fillId="21" borderId="32" numFmtId="0" xfId="0" applyFont="1" applyFill="1" applyBorder="1" applyAlignment="1">
      <alignment horizontal="center" shrinkToFit="1" vertical="center"/>
    </xf>
    <xf fontId="7" fillId="21" borderId="34" numFmtId="0" xfId="0" applyFont="1" applyFill="1" applyBorder="1" applyAlignment="1">
      <alignment horizontal="center" shrinkToFit="1" vertical="center"/>
    </xf>
    <xf fontId="24" fillId="21" borderId="33" numFmtId="2" xfId="0" applyNumberFormat="1" applyFont="1" applyFill="1" applyBorder="1" applyAlignment="1">
      <alignment horizontal="center" shrinkToFit="1" vertical="center"/>
    </xf>
    <xf fontId="5" fillId="0" borderId="20" numFmtId="0" xfId="0" applyFont="1" applyBorder="1" applyAlignment="1">
      <alignment vertical="center"/>
    </xf>
    <xf fontId="7" fillId="21" borderId="36" numFmtId="0" xfId="0" applyFont="1" applyFill="1" applyBorder="1" applyAlignment="1">
      <alignment horizontal="center" shrinkToFit="1" vertical="center"/>
    </xf>
    <xf fontId="7" fillId="21" borderId="38" numFmtId="0" xfId="0" applyFont="1" applyFill="1" applyBorder="1" applyAlignment="1">
      <alignment horizontal="center" shrinkToFit="1" vertical="center"/>
    </xf>
    <xf fontId="24" fillId="21" borderId="37" numFmtId="2" xfId="0" applyNumberFormat="1" applyFont="1" applyFill="1" applyBorder="1" applyAlignment="1">
      <alignment horizontal="center" shrinkToFit="1" vertical="center"/>
    </xf>
    <xf fontId="19" fillId="9" borderId="17" numFmtId="0" xfId="0" applyFont="1" applyFill="1" applyBorder="1" applyAlignment="1">
      <alignment horizontal="center" vertical="center"/>
    </xf>
    <xf fontId="5" fillId="0" borderId="16" numFmtId="0" xfId="0" applyFont="1" applyBorder="1" applyAlignment="1">
      <alignment vertical="center"/>
    </xf>
    <xf fontId="7" fillId="9" borderId="42" numFmtId="0" xfId="0" applyFont="1" applyFill="1" applyBorder="1" applyAlignment="1">
      <alignment horizontal="center" vertical="center" wrapText="1"/>
    </xf>
    <xf fontId="7" fillId="0" borderId="54" numFmtId="0" xfId="0" applyFont="1" applyBorder="1" applyAlignment="1">
      <alignment vertical="center" wrapText="1"/>
    </xf>
    <xf fontId="19" fillId="9" borderId="17" numFmtId="0" xfId="0" applyFont="1" applyFill="1" applyBorder="1" applyAlignment="1">
      <alignment horizontal="center" vertical="center" wrapText="1"/>
    </xf>
    <xf fontId="5" fillId="0" borderId="16" numFmtId="0" xfId="0" applyFont="1" applyBorder="1" applyAlignment="1">
      <alignment vertical="center" wrapText="1"/>
    </xf>
    <xf fontId="5" fillId="0" borderId="17" numFmtId="0" xfId="0" applyFont="1" applyBorder="1" applyAlignment="1">
      <alignment vertical="center"/>
    </xf>
    <xf fontId="24" fillId="21" borderId="48" numFmtId="2" xfId="0" applyNumberFormat="1" applyFont="1" applyFill="1" applyBorder="1" applyAlignment="1">
      <alignment horizontal="center" shrinkToFit="1" vertical="center"/>
    </xf>
    <xf fontId="19" fillId="9" borderId="42" numFmtId="0" xfId="0" applyFont="1" applyFill="1" applyBorder="1" applyAlignment="1">
      <alignment horizontal="center" vertical="center" wrapText="1"/>
    </xf>
    <xf fontId="5" fillId="0" borderId="54" numFmtId="0" xfId="0" applyFont="1" applyBorder="1" applyAlignment="1">
      <alignment vertical="center" wrapText="1"/>
    </xf>
    <xf fontId="7" fillId="5" borderId="42" numFmtId="0" xfId="0" applyFont="1" applyFill="1" applyBorder="1" applyAlignment="1">
      <alignment horizontal="center" vertical="center" wrapText="1"/>
    </xf>
    <xf fontId="19" fillId="9" borderId="20" numFmtId="0" xfId="0" applyFont="1" applyFill="1" applyBorder="1" applyAlignment="1">
      <alignment horizontal="center" vertical="center" wrapText="1"/>
    </xf>
    <xf fontId="5" fillId="0" borderId="21" numFmtId="0" xfId="0" applyFont="1" applyBorder="1" applyAlignment="1">
      <alignment vertical="center" wrapText="1"/>
    </xf>
    <xf fontId="5" fillId="0" borderId="17" numFmtId="0" xfId="0" applyFont="1" applyBorder="1" applyAlignment="1">
      <alignment vertical="center" wrapText="1"/>
    </xf>
    <xf fontId="5" fillId="5" borderId="17" numFmtId="0" xfId="0" applyFont="1" applyFill="1" applyBorder="1" applyAlignment="1">
      <alignment horizontal="center" vertical="center" wrapText="1"/>
    </xf>
    <xf fontId="7" fillId="21" borderId="39" numFmtId="0" xfId="0" applyFont="1" applyFill="1" applyBorder="1" applyAlignment="1">
      <alignment horizontal="center" shrinkToFit="1" vertical="center"/>
    </xf>
    <xf fontId="7" fillId="21" borderId="41" numFmtId="0" xfId="0" applyFont="1" applyFill="1" applyBorder="1" applyAlignment="1">
      <alignment horizontal="center" shrinkToFit="1" vertical="center"/>
    </xf>
    <xf fontId="24" fillId="21" borderId="40" numFmtId="2" xfId="0" applyNumberFormat="1" applyFont="1" applyFill="1" applyBorder="1" applyAlignment="1">
      <alignment horizontal="center" shrinkToFit="1" vertical="center"/>
    </xf>
    <xf fontId="5" fillId="5" borderId="17" numFmtId="0" xfId="0" applyFont="1" applyFill="1" applyBorder="1" applyAlignment="1">
      <alignment horizontal="center" vertical="center"/>
    </xf>
    <xf fontId="5" fillId="5" borderId="20" numFmtId="0" xfId="0" applyFont="1" applyFill="1" applyBorder="1" applyAlignment="1">
      <alignment horizontal="center" vertical="center"/>
    </xf>
    <xf fontId="5" fillId="0" borderId="42" numFmtId="0" xfId="0" applyFont="1" applyBorder="1" applyAlignment="1">
      <alignment vertical="center" wrapText="1"/>
    </xf>
    <xf fontId="5" fillId="0" borderId="20" numFmtId="0" xfId="0" applyFont="1" applyBorder="1" applyAlignment="1">
      <alignment vertical="center" wrapText="1"/>
    </xf>
    <xf fontId="5" fillId="5" borderId="20" numFmtId="0" xfId="0" applyFont="1" applyFill="1" applyBorder="1" applyAlignment="1">
      <alignment horizontal="center" vertical="center" wrapText="1"/>
    </xf>
    <xf fontId="19" fillId="7" borderId="42" numFmtId="0" xfId="0" applyFont="1" applyFill="1" applyBorder="1" applyAlignment="1">
      <alignment horizontal="center" vertical="center" wrapText="1"/>
    </xf>
    <xf fontId="5" fillId="0" borderId="54" numFmtId="0" xfId="0" applyFont="1" applyBorder="1" applyAlignment="1">
      <alignment vertical="center"/>
    </xf>
    <xf fontId="7" fillId="5" borderId="19" numFmtId="0" xfId="0" applyFont="1" applyFill="1" applyBorder="1" applyAlignment="1">
      <alignment vertical="center" wrapText="1"/>
    </xf>
    <xf fontId="19" fillId="7" borderId="20" numFmtId="0" xfId="0" applyFont="1" applyFill="1" applyBorder="1" applyAlignment="1">
      <alignment horizontal="center" vertical="center" wrapText="1"/>
    </xf>
    <xf fontId="19" fillId="7" borderId="42" numFmtId="0" xfId="0" applyFont="1" applyFill="1" applyBorder="1" applyAlignment="1">
      <alignment horizontal="center" vertical="center"/>
    </xf>
    <xf fontId="5" fillId="0" borderId="42" numFmtId="0" xfId="0" applyFont="1" applyBorder="1" applyAlignment="1">
      <alignment vertical="center"/>
    </xf>
    <xf fontId="7" fillId="19" borderId="59" numFmtId="0" xfId="0" applyFont="1" applyFill="1" applyBorder="1" applyAlignment="1">
      <alignment horizontal="center" shrinkToFit="1" vertical="center"/>
    </xf>
    <xf fontId="7" fillId="19" borderId="63" numFmtId="0" xfId="0" applyFont="1" applyFill="1" applyBorder="1" applyAlignment="1">
      <alignment horizontal="center" shrinkToFit="1" vertical="center"/>
    </xf>
    <xf fontId="7" fillId="19" borderId="63" numFmtId="162" xfId="0" applyNumberFormat="1" applyFont="1" applyFill="1" applyBorder="1" applyAlignment="1">
      <alignment horizontal="center" shrinkToFit="1" vertical="center"/>
    </xf>
    <xf fontId="19" fillId="7" borderId="17" numFmtId="0" xfId="0" applyFont="1" applyFill="1" applyBorder="1" applyAlignment="1">
      <alignment horizontal="center" vertical="center" wrapText="1"/>
    </xf>
    <xf fontId="19" fillId="7" borderId="20" numFmtId="0" xfId="0" applyFont="1" applyFill="1" applyBorder="1" applyAlignment="1">
      <alignment horizontal="center" vertical="center"/>
    </xf>
    <xf fontId="7" fillId="7" borderId="42" numFmtId="0" xfId="0" applyFont="1" applyFill="1" applyBorder="1" applyAlignment="1">
      <alignment horizontal="center" vertical="center"/>
    </xf>
    <xf fontId="7" fillId="0" borderId="54" numFmtId="0" xfId="0" applyFont="1" applyBorder="1" applyAlignment="1">
      <alignment vertical="center"/>
    </xf>
    <xf fontId="7" fillId="7" borderId="20" numFmtId="0" xfId="0" applyFont="1" applyFill="1" applyBorder="1" applyAlignment="1">
      <alignment horizontal="center" vertical="center"/>
    </xf>
    <xf fontId="19" fillId="7" borderId="17" numFmtId="0" xfId="0" applyFont="1" applyFill="1" applyBorder="1" applyAlignment="1">
      <alignment horizontal="center" vertical="center"/>
    </xf>
    <xf fontId="7" fillId="9" borderId="42" numFmtId="0" xfId="0" applyFont="1" applyFill="1" applyBorder="1" applyAlignment="1">
      <alignment horizontal="center" vertical="center"/>
    </xf>
    <xf fontId="7" fillId="16" borderId="19" numFmtId="0" xfId="0" applyFont="1" applyFill="1" applyBorder="1" applyAlignment="1">
      <alignment horizontal="center" vertical="center" wrapText="1"/>
    </xf>
    <xf fontId="7" fillId="5" borderId="42" numFmtId="0" xfId="0" applyFont="1" applyFill="1" applyBorder="1" applyAlignment="1">
      <alignment vertical="center" wrapText="1"/>
    </xf>
    <xf fontId="7" fillId="13" borderId="19" numFmtId="0" xfId="0" applyFont="1" applyFill="1" applyBorder="1" applyAlignment="1">
      <alignment horizontal="center" vertical="center"/>
    </xf>
    <xf fontId="7" fillId="13" borderId="18" numFmtId="0" xfId="0" applyFont="1" applyFill="1" applyBorder="1" applyAlignment="1">
      <alignment vertical="center"/>
    </xf>
    <xf fontId="7" fillId="9" borderId="20" numFmtId="0" xfId="0" applyFont="1" applyFill="1" applyBorder="1" applyAlignment="1">
      <alignment horizontal="center" vertical="center" wrapText="1"/>
    </xf>
    <xf fontId="7" fillId="0" borderId="21" numFmtId="0" xfId="0" applyFont="1" applyBorder="1" applyAlignment="1">
      <alignment vertical="center" wrapText="1"/>
    </xf>
    <xf fontId="7" fillId="17" borderId="42" numFmtId="0" xfId="0" applyFont="1" applyFill="1" applyBorder="1" applyAlignment="1">
      <alignment vertical="center" wrapText="1"/>
    </xf>
    <xf fontId="12" fillId="0" borderId="0" numFmtId="2" xfId="0" applyNumberFormat="1" applyFont="1" applyAlignment="1">
      <alignment horizontal="center" vertical="center" wrapText="1"/>
    </xf>
    <xf fontId="8" fillId="22" borderId="0" numFmtId="0" xfId="0" applyFont="1" applyFill="1" applyAlignment="1">
      <alignment horizontal="center" vertical="center" wrapText="1"/>
    </xf>
    <xf fontId="7" fillId="20" borderId="5" numFmtId="0" xfId="0" applyFont="1" applyFill="1" applyBorder="1" applyAlignment="1">
      <alignment horizontal="center" shrinkToFit="1" vertical="center"/>
    </xf>
    <xf fontId="7" fillId="20" borderId="57" numFmtId="0" xfId="0" applyFont="1" applyFill="1" applyBorder="1" applyAlignment="1">
      <alignment horizontal="center" shrinkToFit="1" vertical="center"/>
    </xf>
    <xf fontId="24" fillId="20" borderId="4" numFmtId="2" xfId="0" applyNumberFormat="1" applyFont="1" applyFill="1" applyBorder="1" applyAlignment="1">
      <alignment horizontal="center" shrinkToFit="1" vertical="center"/>
    </xf>
    <xf fontId="22" fillId="5" borderId="19" numFmtId="2" xfId="0" applyNumberFormat="1" applyFont="1" applyFill="1" applyBorder="1" applyAlignment="1">
      <alignment horizontal="center" vertical="center"/>
    </xf>
    <xf fontId="22" fillId="5" borderId="17" numFmtId="0" xfId="0" applyFont="1" applyFill="1" applyBorder="1" applyAlignment="1">
      <alignment horizontal="center" vertical="center"/>
    </xf>
    <xf fontId="7" fillId="13" borderId="19" numFmtId="0" xfId="0" applyFont="1" applyFill="1" applyBorder="1" applyAlignment="1">
      <alignment horizontal="center" vertical="center" wrapText="1"/>
    </xf>
    <xf fontId="7" fillId="13" borderId="19" numFmtId="0" xfId="0" applyFont="1" applyFill="1" applyBorder="1" applyAlignment="1">
      <alignment vertical="center" wrapText="1"/>
    </xf>
    <xf fontId="7" fillId="5" borderId="42" numFmtId="0" xfId="0" applyFont="1" applyFill="1" applyBorder="1" applyAlignment="1">
      <alignment horizontal="left" vertical="center"/>
    </xf>
    <xf fontId="7" fillId="5" borderId="38" numFmtId="162" xfId="0" applyNumberFormat="1" applyFont="1" applyFill="1" applyBorder="1" applyAlignment="1">
      <alignment horizontal="center" shrinkToFit="1" vertical="center"/>
    </xf>
    <xf fontId="24" fillId="5" borderId="37" numFmtId="162" xfId="0" applyNumberFormat="1" applyFont="1" applyFill="1" applyBorder="1" applyAlignment="1">
      <alignment horizontal="center" shrinkToFit="1" vertical="center"/>
    </xf>
    <xf fontId="7" fillId="21" borderId="28" numFmtId="0" xfId="0" applyFont="1" applyFill="1" applyBorder="1" applyAlignment="1">
      <alignment horizontal="center" vertical="center"/>
    </xf>
    <xf fontId="7" fillId="21" borderId="31" numFmtId="0" xfId="0" applyFont="1" applyFill="1" applyBorder="1" applyAlignment="1">
      <alignment horizontal="center" vertical="center"/>
    </xf>
    <xf fontId="7" fillId="21" borderId="29" numFmtId="2" xfId="0" applyNumberFormat="1" applyFont="1" applyFill="1" applyBorder="1" applyAlignment="1">
      <alignment horizontal="center" vertical="center"/>
    </xf>
    <xf fontId="19" fillId="9" borderId="27" numFmtId="0" xfId="0" applyFont="1" applyFill="1" applyBorder="1" applyAlignment="1">
      <alignment horizontal="center" vertical="center" wrapText="1"/>
    </xf>
    <xf fontId="5" fillId="0" borderId="47" numFmtId="0" xfId="0" applyFont="1" applyBorder="1" applyAlignment="1">
      <alignment vertical="center" wrapText="1"/>
    </xf>
    <xf fontId="7" fillId="9" borderId="35" numFmtId="0" xfId="0" applyFont="1" applyFill="1" applyBorder="1" applyAlignment="1">
      <alignment horizontal="center" vertical="center" wrapText="1"/>
    </xf>
    <xf fontId="7" fillId="0" borderId="15" numFmtId="0" xfId="0" applyFont="1" applyBorder="1" applyAlignment="1">
      <alignment vertical="center" wrapText="1"/>
    </xf>
    <xf fontId="11" fillId="0" borderId="7" numFmtId="2" xfId="0" applyNumberFormat="1" applyFont="1" applyBorder="1" applyAlignment="1">
      <alignment horizontal="center" vertical="center" wrapText="1"/>
    </xf>
    <xf fontId="7" fillId="10" borderId="42" numFmtId="0" xfId="0" applyFont="1" applyFill="1" applyBorder="1" applyAlignment="1">
      <alignment horizontal="center" vertical="center" wrapText="1"/>
    </xf>
    <xf fontId="5" fillId="0" borderId="27" numFmtId="0" xfId="0" applyFont="1" applyBorder="1" applyAlignment="1">
      <alignment vertical="center" wrapText="1"/>
    </xf>
    <xf fontId="11" fillId="23" borderId="41" numFmtId="2" xfId="0" applyNumberFormat="1" applyFont="1" applyFill="1" applyBorder="1" applyAlignment="1">
      <alignment horizontal="center" vertical="center" wrapText="1"/>
    </xf>
    <xf fontId="11" fillId="23" borderId="12" numFmtId="2" xfId="0" applyNumberFormat="1" applyFont="1" applyFill="1" applyBorder="1" applyAlignment="1">
      <alignment horizontal="center" vertical="center" wrapText="1"/>
    </xf>
    <xf fontId="11" fillId="5" borderId="12" numFmtId="2" xfId="0" applyNumberFormat="1" applyFont="1" applyFill="1" applyBorder="1" applyAlignment="1">
      <alignment horizontal="center" vertical="center" wrapText="1"/>
    </xf>
    <xf fontId="7" fillId="5" borderId="27" numFmtId="0" xfId="0" applyFont="1" applyFill="1" applyBorder="1" applyAlignment="1">
      <alignment horizontal="center" vertical="center" wrapText="1"/>
    </xf>
    <xf fontId="7" fillId="5" borderId="27" numFmtId="0" xfId="0" applyFont="1" applyFill="1" applyBorder="1" applyAlignment="1">
      <alignment vertical="center" wrapText="1"/>
    </xf>
    <xf fontId="5" fillId="0" borderId="47" numFmtId="0" xfId="0" applyFont="1" applyBorder="1" applyAlignment="1">
      <alignment horizontal="center" vertical="center" wrapText="1"/>
    </xf>
    <xf fontId="5" fillId="0" borderId="55" numFmtId="0" xfId="0" applyFont="1" applyBorder="1" applyAlignment="1">
      <alignment horizontal="center" vertical="center" wrapText="1"/>
    </xf>
    <xf fontId="7" fillId="3" borderId="39" numFmtId="0" xfId="0" applyFont="1" applyFill="1" applyBorder="1" applyAlignment="1">
      <alignment horizontal="center" shrinkToFit="1" vertical="center"/>
    </xf>
    <xf fontId="7" fillId="3" borderId="41" numFmtId="0" xfId="0" applyFont="1" applyFill="1" applyBorder="1" applyAlignment="1">
      <alignment horizontal="center" shrinkToFit="1" vertical="center"/>
    </xf>
    <xf fontId="7" fillId="3" borderId="41" numFmtId="162" xfId="0" applyNumberFormat="1" applyFont="1" applyFill="1" applyBorder="1" applyAlignment="1">
      <alignment horizontal="center" shrinkToFit="1" vertical="center"/>
    </xf>
    <xf fontId="24" fillId="3" borderId="40" numFmtId="162" xfId="0" applyNumberFormat="1" applyFont="1" applyFill="1" applyBorder="1" applyAlignment="1">
      <alignment horizontal="center" shrinkToFit="1" vertical="center"/>
    </xf>
    <xf fontId="24" fillId="21" borderId="55" numFmtId="2" xfId="0" applyNumberFormat="1" applyFont="1" applyFill="1" applyBorder="1" applyAlignment="1">
      <alignment horizontal="center" shrinkToFit="1" vertical="center"/>
    </xf>
    <xf fontId="19" fillId="5" borderId="27" numFmtId="0" xfId="0" applyFont="1" applyFill="1" applyBorder="1" applyAlignment="1">
      <alignment horizontal="center" vertical="center"/>
    </xf>
    <xf fontId="7" fillId="9" borderId="19" numFmtId="0" xfId="0" applyFont="1" applyFill="1" applyBorder="1" applyAlignment="1">
      <alignment horizontal="center" vertical="center" wrapText="1"/>
    </xf>
    <xf fontId="7" fillId="5" borderId="20" numFmtId="0" xfId="0" applyFont="1" applyFill="1" applyBorder="1" applyAlignment="1">
      <alignment vertical="center" wrapText="1"/>
    </xf>
    <xf fontId="7" fillId="5" borderId="17" numFmtId="0" xfId="0" applyFont="1" applyFill="1" applyBorder="1" applyAlignment="1">
      <alignment horizontal="left" vertical="center"/>
    </xf>
    <xf fontId="8" fillId="0" borderId="53" numFmtId="0" xfId="0" applyFont="1" applyBorder="1" applyAlignment="1">
      <alignment horizontal="center" vertical="center" wrapText="1"/>
    </xf>
    <xf fontId="8" fillId="0" borderId="58" numFmtId="0" xfId="0" applyFont="1" applyBorder="1" applyAlignment="1">
      <alignment horizontal="center" vertical="center" wrapText="1"/>
    </xf>
    <xf fontId="7" fillId="15" borderId="32" numFmtId="0" xfId="0" applyFont="1" applyFill="1" applyBorder="1" applyAlignment="1">
      <alignment horizontal="center" shrinkToFit="1" vertical="center"/>
    </xf>
    <xf fontId="7" fillId="15" borderId="34" numFmtId="0" xfId="0" applyFont="1" applyFill="1" applyBorder="1" applyAlignment="1">
      <alignment horizontal="center" shrinkToFit="1" vertical="center"/>
    </xf>
    <xf fontId="7" fillId="15" borderId="34" numFmtId="162" xfId="0" applyNumberFormat="1" applyFont="1" applyFill="1" applyBorder="1" applyAlignment="1">
      <alignment horizontal="center" shrinkToFit="1" vertical="center"/>
    </xf>
    <xf fontId="24" fillId="15" borderId="67" numFmtId="162" xfId="0" applyNumberFormat="1" applyFont="1" applyFill="1" applyBorder="1" applyAlignment="1">
      <alignment horizontal="center" shrinkToFit="1" vertical="center"/>
    </xf>
    <xf fontId="7" fillId="20" borderId="56" numFmtId="0" xfId="0" applyFont="1" applyFill="1" applyBorder="1" applyAlignment="1">
      <alignment horizontal="center" shrinkToFit="1" vertical="center"/>
    </xf>
    <xf fontId="7" fillId="20" borderId="65" numFmtId="0" xfId="0" applyFont="1" applyFill="1" applyBorder="1" applyAlignment="1">
      <alignment horizontal="center" shrinkToFit="1" vertical="center"/>
    </xf>
    <xf fontId="24" fillId="20" borderId="66" numFmtId="2" xfId="0" applyNumberFormat="1" applyFont="1" applyFill="1" applyBorder="1" applyAlignment="1">
      <alignment horizontal="center" shrinkToFit="1" vertical="center"/>
    </xf>
    <xf fontId="11" fillId="5" borderId="14" numFmtId="2" xfId="0" applyNumberFormat="1" applyFont="1" applyFill="1" applyBorder="1" applyAlignment="1">
      <alignment horizontal="center" vertical="center"/>
    </xf>
    <xf fontId="7" fillId="10" borderId="20" numFmtId="0" xfId="0" applyFont="1" applyFill="1" applyBorder="1" applyAlignment="1">
      <alignment horizontal="center" vertical="center" wrapText="1"/>
    </xf>
    <xf fontId="7" fillId="15" borderId="59" numFmtId="0" xfId="0" applyFont="1" applyFill="1" applyBorder="1" applyAlignment="1">
      <alignment horizontal="center" shrinkToFit="1" vertical="center"/>
    </xf>
    <xf fontId="7" fillId="15" borderId="0" numFmtId="0" xfId="0" applyFont="1" applyFill="1" applyAlignment="1">
      <alignment horizontal="center" shrinkToFit="1" vertical="center"/>
    </xf>
    <xf fontId="7" fillId="15" borderId="38" numFmtId="162" xfId="0" applyNumberFormat="1" applyFont="1" applyFill="1" applyBorder="1" applyAlignment="1">
      <alignment horizontal="center" shrinkToFit="1" vertical="center"/>
    </xf>
    <xf fontId="24" fillId="15" borderId="68" numFmtId="162" xfId="0" applyNumberFormat="1" applyFont="1" applyFill="1" applyBorder="1" applyAlignment="1">
      <alignment horizontal="center" shrinkToFit="1" vertical="center"/>
    </xf>
    <xf fontId="25" fillId="5" borderId="20" numFmtId="0" xfId="0" applyFont="1" applyFill="1" applyBorder="1" applyAlignment="1">
      <alignment horizontal="center" vertical="center" wrapText="1"/>
    </xf>
    <xf fontId="7" fillId="5" borderId="48" numFmtId="0" xfId="0" applyFont="1" applyFill="1" applyBorder="1" applyAlignment="1">
      <alignment horizontal="left" vertical="center" wrapText="1"/>
    </xf>
    <xf fontId="7" fillId="15" borderId="38" numFmtId="0" xfId="0" applyFont="1" applyFill="1" applyBorder="1" applyAlignment="1">
      <alignment horizontal="center" shrinkToFit="1" vertical="center"/>
    </xf>
    <xf fontId="7" fillId="15" borderId="0" numFmtId="162" xfId="0" applyNumberFormat="1" applyFont="1" applyFill="1" applyAlignment="1">
      <alignment horizontal="center" shrinkToFit="1" vertical="center"/>
    </xf>
    <xf fontId="11" fillId="5" borderId="35" numFmtId="2" xfId="0" applyNumberFormat="1" applyFont="1" applyFill="1" applyBorder="1" applyAlignment="1">
      <alignment horizontal="center" vertical="center"/>
    </xf>
    <xf fontId="7" fillId="9" borderId="17" numFmtId="0" xfId="0" applyFont="1" applyFill="1" applyBorder="1" applyAlignment="1">
      <alignment horizontal="center" vertical="center" wrapText="1"/>
    </xf>
    <xf fontId="7" fillId="24" borderId="19" numFmtId="0" xfId="0" applyFont="1" applyFill="1" applyBorder="1" applyAlignment="1">
      <alignment horizontal="left" vertical="center" wrapText="1"/>
    </xf>
    <xf fontId="7" fillId="25" borderId="36" numFmtId="0" xfId="0" applyFont="1" applyFill="1" applyBorder="1" applyAlignment="1">
      <alignment horizontal="center" shrinkToFit="1" vertical="center"/>
    </xf>
    <xf fontId="7" fillId="25" borderId="38" numFmtId="0" xfId="0" applyFont="1" applyFill="1" applyBorder="1" applyAlignment="1">
      <alignment horizontal="center" shrinkToFit="1" vertical="center"/>
    </xf>
    <xf fontId="7" fillId="25" borderId="38" numFmtId="162" xfId="0" applyNumberFormat="1" applyFont="1" applyFill="1" applyBorder="1" applyAlignment="1">
      <alignment horizontal="center" shrinkToFit="1" vertical="center"/>
    </xf>
    <xf fontId="24" fillId="25" borderId="37" numFmtId="162" xfId="0" applyNumberFormat="1" applyFont="1" applyFill="1" applyBorder="1" applyAlignment="1">
      <alignment horizontal="center" shrinkToFit="1" vertical="center"/>
    </xf>
    <xf fontId="7" fillId="21" borderId="28" numFmtId="0" xfId="0" applyFont="1" applyFill="1" applyBorder="1" applyAlignment="1">
      <alignment horizontal="center" shrinkToFit="1" vertical="center"/>
    </xf>
    <xf fontId="7" fillId="21" borderId="31" numFmtId="0" xfId="0" applyFont="1" applyFill="1" applyBorder="1" applyAlignment="1">
      <alignment horizontal="center" shrinkToFit="1" vertical="center"/>
    </xf>
    <xf fontId="24" fillId="21" borderId="29" numFmtId="2" xfId="0" applyNumberFormat="1" applyFont="1" applyFill="1" applyBorder="1" applyAlignment="1">
      <alignment horizontal="center" shrinkToFit="1" vertical="center"/>
    </xf>
    <xf fontId="7" fillId="13" borderId="19" numFmtId="0" xfId="0" applyFont="1" applyFill="1" applyBorder="1"/>
    <xf fontId="7" fillId="13" borderId="18" numFmtId="0" xfId="0" applyFont="1" applyFill="1" applyBorder="1" applyAlignment="1">
      <alignment wrapText="1"/>
    </xf>
    <xf fontId="7" fillId="21" borderId="59" numFmtId="0" xfId="0" applyFont="1" applyFill="1" applyBorder="1" applyAlignment="1">
      <alignment horizontal="center" shrinkToFit="1" vertical="center"/>
    </xf>
    <xf fontId="7" fillId="9" borderId="19" numFmtId="0" xfId="0" applyFont="1" applyFill="1" applyBorder="1"/>
    <xf fontId="7" fillId="0" borderId="18" numFmtId="0" xfId="0" applyFont="1" applyBorder="1" applyAlignment="1">
      <alignment wrapText="1"/>
    </xf>
    <xf fontId="7" fillId="25" borderId="21" numFmtId="0" xfId="0" applyFont="1" applyFill="1" applyBorder="1" applyAlignment="1">
      <alignment horizontal="center" shrinkToFit="1" vertical="center"/>
    </xf>
    <xf fontId="7" fillId="25" borderId="0" numFmtId="162" xfId="0" applyNumberFormat="1" applyFont="1" applyFill="1" applyAlignment="1">
      <alignment horizontal="center" shrinkToFit="1" vertical="center"/>
    </xf>
    <xf fontId="7" fillId="0" borderId="18" numFmtId="0" xfId="0" applyFont="1" applyBorder="1"/>
    <xf fontId="7" fillId="0" borderId="19" numFmtId="0" xfId="0" applyFont="1" applyBorder="1"/>
    <xf fontId="24" fillId="0" borderId="48" numFmtId="162" xfId="0" applyNumberFormat="1" applyFont="1" applyBorder="1" applyAlignment="1">
      <alignment horizontal="center" shrinkToFit="1" vertical="center"/>
    </xf>
    <xf fontId="7" fillId="21" borderId="32" numFmtId="0" xfId="0" applyFont="1" applyFill="1" applyBorder="1" applyAlignment="1">
      <alignment horizontal="center" vertical="center"/>
    </xf>
    <xf fontId="7" fillId="21" borderId="34" numFmtId="0" xfId="0" applyFont="1" applyFill="1" applyBorder="1" applyAlignment="1">
      <alignment horizontal="center" vertical="center"/>
    </xf>
    <xf fontId="24" fillId="21" borderId="48" numFmtId="2" xfId="0" applyNumberFormat="1" applyFont="1" applyFill="1" applyBorder="1" applyAlignment="1">
      <alignment horizontal="center" vertical="center"/>
    </xf>
    <xf fontId="7" fillId="6" borderId="19" numFmtId="0" xfId="0" applyFont="1" applyFill="1" applyBorder="1"/>
    <xf fontId="7" fillId="0" borderId="42" numFmtId="0" xfId="0" applyFont="1" applyBorder="1"/>
    <xf fontId="7" fillId="25" borderId="16" numFmtId="0" xfId="0" applyFont="1" applyFill="1" applyBorder="1" applyAlignment="1">
      <alignment horizontal="center" shrinkToFit="1" vertical="center"/>
    </xf>
    <xf fontId="7" fillId="25" borderId="7" numFmtId="162" xfId="0" applyNumberFormat="1" applyFont="1" applyFill="1" applyBorder="1" applyAlignment="1">
      <alignment horizontal="center" shrinkToFit="1" vertical="center"/>
    </xf>
    <xf fontId="7" fillId="21" borderId="36" numFmtId="0" xfId="0" applyFont="1" applyFill="1" applyBorder="1" applyAlignment="1">
      <alignment horizontal="center" vertical="center"/>
    </xf>
    <xf fontId="7" fillId="21" borderId="38" numFmtId="0" xfId="0" applyFont="1" applyFill="1" applyBorder="1" applyAlignment="1">
      <alignment horizontal="center" vertical="center"/>
    </xf>
    <xf fontId="24" fillId="21" borderId="37" numFmtId="2" xfId="0" applyNumberFormat="1" applyFont="1" applyFill="1" applyBorder="1" applyAlignment="1">
      <alignment horizontal="center" vertical="center"/>
    </xf>
    <xf fontId="7" fillId="10" borderId="23" numFmtId="0" xfId="0" applyFont="1" applyFill="1" applyBorder="1"/>
    <xf fontId="7" fillId="0" borderId="22" numFmtId="0" xfId="0" applyFont="1" applyBorder="1"/>
    <xf fontId="7" fillId="9" borderId="35" numFmtId="0" xfId="0" applyFont="1" applyFill="1" applyBorder="1"/>
    <xf fontId="7" fillId="0" borderId="15" numFmtId="0" xfId="0" applyFont="1" applyBorder="1"/>
    <xf fontId="11" fillId="0" borderId="7" numFmtId="2" xfId="0" applyNumberFormat="1" applyFont="1" applyBorder="1" applyAlignment="1">
      <alignment horizontal="center" vertical="center"/>
    </xf>
    <xf fontId="7" fillId="9" borderId="42" numFmtId="0" xfId="0" applyFont="1" applyFill="1" applyBorder="1"/>
    <xf fontId="24" fillId="9" borderId="54" numFmtId="0" xfId="0" applyFont="1" applyFill="1" applyBorder="1" applyAlignment="1">
      <alignment vertical="center"/>
    </xf>
    <xf fontId="7" fillId="0" borderId="23" numFmtId="0" xfId="0" applyFont="1" applyBorder="1"/>
    <xf fontId="11" fillId="23" borderId="41" numFmtId="2" xfId="0" applyNumberFormat="1" applyFont="1" applyFill="1" applyBorder="1" applyAlignment="1">
      <alignment horizontal="center" vertical="center"/>
    </xf>
    <xf fontId="11" fillId="23" borderId="69" numFmtId="2" xfId="0" applyNumberFormat="1" applyFont="1" applyFill="1" applyBorder="1" applyAlignment="1">
      <alignment horizontal="center" vertical="center"/>
    </xf>
    <xf fontId="11" fillId="5" borderId="69" numFmtId="2" xfId="0" applyNumberFormat="1" applyFont="1" applyFill="1" applyBorder="1" applyAlignment="1">
      <alignment horizontal="center" vertical="center"/>
    </xf>
    <xf fontId="7" fillId="5" borderId="43" numFmtId="0" xfId="0" applyFont="1" applyFill="1" applyBorder="1" applyAlignment="1">
      <alignment horizontal="left" vertical="center" wrapText="1"/>
    </xf>
    <xf fontId="8" fillId="0" borderId="56" numFmtId="0" xfId="0" applyFont="1" applyBorder="1" applyAlignment="1">
      <alignment horizontal="center" vertical="center" wrapText="1"/>
    </xf>
    <xf fontId="8" fillId="0" borderId="65" numFmtId="0" xfId="0" applyFont="1" applyBorder="1" applyAlignment="1">
      <alignment horizontal="center" vertical="center" wrapText="1"/>
    </xf>
    <xf fontId="8" fillId="0" borderId="66" numFmtId="0" xfId="0" applyFont="1" applyBorder="1" applyAlignment="1">
      <alignment horizontal="center" vertical="center" wrapText="1"/>
    </xf>
    <xf fontId="7" fillId="15" borderId="47" numFmtId="0" xfId="0" applyFont="1" applyFill="1" applyBorder="1" applyAlignment="1">
      <alignment horizontal="center" shrinkToFit="1" vertical="center"/>
    </xf>
    <xf fontId="7" fillId="15" borderId="41" numFmtId="0" xfId="0" applyFont="1" applyFill="1" applyBorder="1" applyAlignment="1">
      <alignment horizontal="center" shrinkToFit="1" vertical="center"/>
    </xf>
    <xf fontId="7" fillId="15" borderId="41" numFmtId="162" xfId="0" applyNumberFormat="1" applyFont="1" applyFill="1" applyBorder="1" applyAlignment="1">
      <alignment horizontal="center" shrinkToFit="1" vertical="center"/>
    </xf>
    <xf fontId="24" fillId="15" borderId="55" numFmtId="162" xfId="0" applyNumberFormat="1" applyFont="1" applyFill="1" applyBorder="1" applyAlignment="1">
      <alignment horizontal="center" shrinkToFit="1" vertical="center"/>
    </xf>
    <xf fontId="7" fillId="20" borderId="0" numFmtId="0" xfId="0" applyFont="1" applyFill="1" applyAlignment="1">
      <alignment horizontal="center" vertical="center"/>
    </xf>
    <xf fontId="7" fillId="20" borderId="41" numFmtId="0" xfId="0" applyFont="1" applyFill="1" applyBorder="1" applyAlignment="1">
      <alignment horizontal="center" vertical="center"/>
    </xf>
    <xf fontId="24" fillId="20" borderId="40" numFmtId="2" xfId="0" applyNumberFormat="1" applyFont="1" applyFill="1" applyBorder="1" applyAlignment="1">
      <alignment horizontal="center" vertical="center"/>
    </xf>
    <xf fontId="11" fillId="5" borderId="23" numFmtId="2" xfId="0" applyNumberFormat="1" applyFont="1" applyFill="1" applyBorder="1" applyAlignment="1">
      <alignment horizontal="center" vertical="center"/>
    </xf>
    <xf fontId="7" fillId="9" borderId="20" numFmtId="0" xfId="0" applyFont="1" applyFill="1" applyBorder="1"/>
    <xf fontId="24" fillId="9" borderId="21" numFmtId="0" xfId="0" applyFont="1" applyFill="1" applyBorder="1" applyAlignment="1">
      <alignment vertical="center"/>
    </xf>
    <xf fontId="7" fillId="0" borderId="35" numFmtId="0" xfId="0" applyFont="1" applyBorder="1"/>
    <xf fontId="7" fillId="0" borderId="20" numFmtId="0" xfId="0" applyFont="1" applyBorder="1"/>
    <xf fontId="11" fillId="0" borderId="45" numFmtId="2" xfId="0" applyNumberFormat="1" applyFont="1" applyBorder="1" applyAlignment="1">
      <alignment horizontal="center" vertical="center"/>
    </xf>
    <xf fontId="7" fillId="15" borderId="32" numFmtId="0" xfId="0" applyFont="1" applyFill="1" applyBorder="1" applyAlignment="1">
      <alignment horizontal="center" shrinkToFit="1"/>
    </xf>
    <xf fontId="7" fillId="15" borderId="0" numFmtId="0" xfId="0" applyFont="1" applyFill="1" applyAlignment="1">
      <alignment horizontal="center" shrinkToFit="1"/>
    </xf>
    <xf fontId="7" fillId="15" borderId="34" numFmtId="162" xfId="0" applyNumberFormat="1" applyFont="1" applyFill="1" applyBorder="1" applyAlignment="1">
      <alignment horizontal="center" shrinkToFit="1"/>
    </xf>
    <xf fontId="24" fillId="15" borderId="33" numFmtId="162" xfId="0" applyNumberFormat="1" applyFont="1" applyFill="1" applyBorder="1" applyAlignment="1">
      <alignment horizontal="center" shrinkToFit="1"/>
    </xf>
    <xf fontId="7" fillId="20" borderId="32" numFmtId="0" xfId="0" applyFont="1" applyFill="1" applyBorder="1" applyAlignment="1">
      <alignment horizontal="center" vertical="center"/>
    </xf>
    <xf fontId="7" fillId="20" borderId="34" numFmtId="0" xfId="0" applyFont="1" applyFill="1" applyBorder="1" applyAlignment="1">
      <alignment horizontal="center" vertical="center"/>
    </xf>
    <xf fontId="24" fillId="20" borderId="0" numFmtId="2" xfId="0" applyNumberFormat="1" applyFont="1" applyFill="1" applyAlignment="1">
      <alignment horizontal="center" vertical="center"/>
    </xf>
    <xf fontId="24" fillId="9" borderId="42" numFmtId="0" xfId="0" applyFont="1" applyFill="1" applyBorder="1" applyAlignment="1">
      <alignment vertical="center"/>
    </xf>
    <xf fontId="24" fillId="0" borderId="42" numFmtId="0" xfId="0" applyFont="1" applyBorder="1" applyAlignment="1">
      <alignment vertical="center"/>
    </xf>
    <xf fontId="24" fillId="25" borderId="64" numFmtId="162" xfId="0" applyNumberFormat="1" applyFont="1" applyFill="1" applyBorder="1" applyAlignment="1">
      <alignment horizontal="center" shrinkToFit="1" vertical="center"/>
    </xf>
    <xf fontId="24" fillId="9" borderId="20" numFmtId="0" xfId="0" applyFont="1" applyFill="1" applyBorder="1" applyAlignment="1">
      <alignment vertical="center"/>
    </xf>
    <xf fontId="24" fillId="0" borderId="20" numFmtId="0" xfId="0" applyFont="1" applyBorder="1" applyAlignment="1">
      <alignment vertical="center"/>
    </xf>
    <xf fontId="7" fillId="9" borderId="17" numFmtId="0" xfId="0" applyFont="1" applyFill="1" applyBorder="1"/>
    <xf fontId="24" fillId="9" borderId="16" numFmtId="0" xfId="0" applyFont="1" applyFill="1" applyBorder="1" applyAlignment="1">
      <alignment vertical="center"/>
    </xf>
    <xf fontId="7" fillId="9" borderId="54" numFmtId="0" xfId="0" applyFont="1" applyFill="1" applyBorder="1" applyAlignment="1">
      <alignment vertical="center"/>
    </xf>
    <xf fontId="7" fillId="9" borderId="21" numFmtId="0" xfId="0" applyFont="1" applyFill="1" applyBorder="1" applyAlignment="1">
      <alignment vertical="center"/>
    </xf>
    <xf fontId="24" fillId="9" borderId="17" numFmtId="0" xfId="0" applyFont="1" applyFill="1" applyBorder="1" applyAlignment="1">
      <alignment vertical="center"/>
    </xf>
    <xf fontId="24" fillId="0" borderId="17" numFmtId="0" xfId="0" applyFont="1" applyBorder="1" applyAlignment="1">
      <alignment vertical="center"/>
    </xf>
    <xf fontId="7" fillId="21" borderId="39" numFmtId="0" xfId="0" applyFont="1" applyFill="1" applyBorder="1" applyAlignment="1">
      <alignment horizontal="center" vertical="center"/>
    </xf>
    <xf fontId="7" fillId="21" borderId="41" numFmtId="0" xfId="0" applyFont="1" applyFill="1" applyBorder="1" applyAlignment="1">
      <alignment horizontal="center" vertical="center"/>
    </xf>
    <xf fontId="24" fillId="21" borderId="40" numFmtId="2" xfId="0" applyNumberFormat="1" applyFont="1" applyFill="1" applyBorder="1" applyAlignment="1">
      <alignment horizontal="center" vertical="center"/>
    </xf>
    <xf fontId="7" fillId="9" borderId="42" numFmtId="0" xfId="0" applyFont="1" applyFill="1" applyBorder="1" applyAlignment="1">
      <alignment vertical="center"/>
    </xf>
    <xf fontId="24" fillId="15" borderId="37" numFmtId="162" xfId="0" applyNumberFormat="1" applyFont="1" applyFill="1" applyBorder="1" applyAlignment="1">
      <alignment horizontal="center" shrinkToFit="1" vertical="center"/>
    </xf>
    <xf fontId="24" fillId="20" borderId="33" numFmtId="2" xfId="0" applyNumberFormat="1" applyFont="1" applyFill="1" applyBorder="1" applyAlignment="1">
      <alignment horizontal="center" vertical="center"/>
    </xf>
    <xf fontId="11" fillId="5" borderId="42" numFmtId="2" xfId="0" applyNumberFormat="1" applyFont="1" applyFill="1" applyBorder="1" applyAlignment="1">
      <alignment horizontal="center" vertical="center" wrapText="1"/>
    </xf>
    <xf fontId="7" fillId="9" borderId="20" numFmtId="0" xfId="0" applyFont="1" applyFill="1" applyBorder="1" applyAlignment="1">
      <alignment vertical="center"/>
    </xf>
    <xf fontId="7" fillId="5" borderId="20" numFmtId="0" xfId="0" applyFont="1" applyFill="1" applyBorder="1" applyAlignment="1">
      <alignment horizontal="left" vertical="center"/>
    </xf>
    <xf fontId="7" fillId="15" borderId="36" numFmtId="0" xfId="0" applyFont="1" applyFill="1" applyBorder="1" applyAlignment="1">
      <alignment horizontal="center" shrinkToFit="1" vertical="center"/>
    </xf>
    <xf fontId="7" fillId="20" borderId="36" numFmtId="0" xfId="0" applyFont="1" applyFill="1" applyBorder="1" applyAlignment="1">
      <alignment horizontal="center" vertical="center"/>
    </xf>
    <xf fontId="7" fillId="20" borderId="38" numFmtId="0" xfId="0" applyFont="1" applyFill="1" applyBorder="1" applyAlignment="1">
      <alignment horizontal="center" vertical="center"/>
    </xf>
    <xf fontId="7" fillId="7" borderId="17" numFmtId="0" xfId="0" applyFont="1" applyFill="1" applyBorder="1" applyAlignment="1">
      <alignment horizontal="center" vertical="center"/>
    </xf>
    <xf fontId="7" fillId="9" borderId="16" numFmtId="0" xfId="0" applyFont="1" applyFill="1" applyBorder="1" applyAlignment="1">
      <alignment vertical="center"/>
    </xf>
    <xf fontId="24" fillId="20" borderId="37" numFmtId="2" xfId="0" applyNumberFormat="1" applyFont="1" applyFill="1" applyBorder="1" applyAlignment="1">
      <alignment horizontal="center" vertical="center"/>
    </xf>
    <xf fontId="7" fillId="9" borderId="19" numFmtId="0" xfId="0" applyFont="1" applyFill="1" applyBorder="1" applyAlignment="1">
      <alignment horizontal="center" vertical="center"/>
    </xf>
    <xf fontId="7" fillId="9" borderId="17" numFmtId="0" xfId="0" applyFont="1" applyFill="1" applyBorder="1" applyAlignment="1">
      <alignment vertical="center"/>
    </xf>
    <xf fontId="24" fillId="20" borderId="40" numFmtId="2" xfId="0" applyNumberFormat="1" applyFont="1" applyFill="1" applyBorder="1" applyAlignment="1">
      <alignment horizontal="center" shrinkToFit="1" vertical="center"/>
    </xf>
    <xf fontId="11" fillId="5" borderId="17" numFmtId="2" xfId="0" applyNumberFormat="1" applyFont="1" applyFill="1" applyBorder="1" applyAlignment="1">
      <alignment horizontal="center" vertical="center" wrapText="1"/>
    </xf>
    <xf fontId="7" fillId="26" borderId="17" numFmtId="0" xfId="0" applyFont="1" applyFill="1" applyBorder="1" applyAlignment="1">
      <alignment vertical="center"/>
    </xf>
    <xf fontId="7" fillId="21" borderId="63" numFmtId="0" xfId="0" applyFont="1" applyFill="1" applyBorder="1" applyAlignment="1">
      <alignment horizontal="center" shrinkToFit="1" vertical="center"/>
    </xf>
    <xf fontId="24" fillId="21" borderId="60" numFmtId="2" xfId="0" applyNumberFormat="1" applyFont="1" applyFill="1" applyBorder="1" applyAlignment="1">
      <alignment horizontal="center" shrinkToFit="1" vertical="center"/>
    </xf>
    <xf fontId="11" fillId="5" borderId="23" numFmtId="2" xfId="0" applyNumberFormat="1" applyFont="1" applyFill="1" applyBorder="1" applyAlignment="1">
      <alignment horizontal="center" vertical="center" wrapText="1"/>
    </xf>
    <xf fontId="7" fillId="5" borderId="37" numFmtId="0" xfId="0" applyFont="1" applyFill="1" applyBorder="1" applyAlignment="1">
      <alignment horizontal="left" vertical="center" wrapText="1"/>
    </xf>
    <xf fontId="7" fillId="5" borderId="36" numFmtId="0" xfId="0" applyFont="1" applyFill="1" applyBorder="1" applyAlignment="1">
      <alignment horizontal="left" vertical="center" wrapText="1"/>
    </xf>
    <xf fontId="7" fillId="15" borderId="63" numFmtId="0" xfId="0" applyFont="1" applyFill="1" applyBorder="1" applyAlignment="1">
      <alignment horizontal="center" shrinkToFit="1" vertical="center"/>
    </xf>
    <xf fontId="7" fillId="15" borderId="63" numFmtId="162" xfId="0" applyNumberFormat="1" applyFont="1" applyFill="1" applyBorder="1" applyAlignment="1">
      <alignment horizontal="center" shrinkToFit="1" vertical="center"/>
    </xf>
    <xf fontId="24" fillId="15" borderId="64" numFmtId="162" xfId="0" applyNumberFormat="1" applyFont="1" applyFill="1" applyBorder="1" applyAlignment="1">
      <alignment horizontal="center" shrinkToFit="1" vertical="center"/>
    </xf>
    <xf fontId="7" fillId="20" borderId="59" numFmtId="0" xfId="0" applyFont="1" applyFill="1" applyBorder="1" applyAlignment="1">
      <alignment horizontal="center" shrinkToFit="1" vertical="center"/>
    </xf>
    <xf fontId="7" fillId="20" borderId="63" numFmtId="0" xfId="0" applyFont="1" applyFill="1" applyBorder="1" applyAlignment="1">
      <alignment horizontal="center" shrinkToFit="1" vertical="center"/>
    </xf>
    <xf fontId="24" fillId="20" borderId="64" numFmtId="2" xfId="0" applyNumberFormat="1" applyFont="1" applyFill="1" applyBorder="1" applyAlignment="1">
      <alignment horizontal="center" shrinkToFit="1" vertical="center"/>
    </xf>
    <xf fontId="11" fillId="5" borderId="35" numFmtId="2" xfId="0" applyNumberFormat="1" applyFont="1" applyFill="1" applyBorder="1" applyAlignment="1">
      <alignment horizontal="center" vertical="center" wrapText="1"/>
    </xf>
    <xf fontId="11" fillId="5" borderId="14" numFmtId="2" xfId="0" applyNumberFormat="1" applyFont="1" applyFill="1" applyBorder="1" applyAlignment="1">
      <alignment horizontal="center" vertical="center" wrapText="1"/>
    </xf>
    <xf fontId="25" fillId="5" borderId="17" numFmtId="0" xfId="0" applyFont="1" applyFill="1" applyBorder="1" applyAlignment="1">
      <alignment horizontal="center" vertical="center"/>
    </xf>
    <xf fontId="7" fillId="17" borderId="19" numFmtId="0" xfId="0" applyFont="1" applyFill="1" applyBorder="1" applyAlignment="1">
      <alignment vertical="center" wrapText="1"/>
    </xf>
    <xf fontId="7" fillId="27" borderId="70" numFmtId="0" xfId="0" applyFont="1" applyFill="1" applyBorder="1" applyAlignment="1">
      <alignment horizontal="left" vertical="center" wrapText="1"/>
    </xf>
    <xf fontId="7" fillId="27" borderId="19" numFmtId="0" xfId="0" applyFont="1" applyFill="1" applyBorder="1" applyAlignment="1">
      <alignment horizontal="left" vertical="center" wrapText="1"/>
    </xf>
    <xf fontId="7" fillId="5" borderId="70" numFmtId="0" xfId="0" applyFont="1" applyFill="1" applyBorder="1" applyAlignment="1">
      <alignment horizontal="left" vertical="center" wrapText="1"/>
    </xf>
    <xf fontId="7" fillId="21" borderId="49" numFmtId="0" xfId="0" applyFont="1" applyFill="1" applyBorder="1" applyAlignment="1">
      <alignment horizontal="center" shrinkToFit="1" vertical="center"/>
    </xf>
    <xf fontId="7" fillId="21" borderId="71" numFmtId="0" xfId="0" applyFont="1" applyFill="1" applyBorder="1" applyAlignment="1">
      <alignment horizontal="center" shrinkToFit="1" vertical="center"/>
    </xf>
    <xf fontId="24" fillId="21" borderId="46" numFmtId="2" xfId="0" applyNumberFormat="1" applyFont="1" applyFill="1" applyBorder="1" applyAlignment="1">
      <alignment horizontal="center" shrinkToFit="1" vertical="center"/>
    </xf>
    <xf fontId="11" fillId="0" borderId="0" numFmtId="2" xfId="0" applyNumberFormat="1" applyFont="1" applyAlignment="1">
      <alignment horizontal="center" shrinkToFit="1" vertical="center" wrapText="1"/>
    </xf>
    <xf fontId="11" fillId="5" borderId="0" numFmtId="2" xfId="0" applyNumberFormat="1" applyFont="1" applyFill="1" applyAlignment="1">
      <alignment horizontal="center" shrinkToFit="1" vertical="center" wrapText="1"/>
    </xf>
    <xf fontId="7" fillId="0" borderId="16" numFmtId="0" xfId="0" applyFont="1" applyBorder="1" applyAlignment="1">
      <alignment vertical="center" wrapText="1"/>
    </xf>
    <xf fontId="7" fillId="9" borderId="19" numFmtId="0" xfId="0" applyFont="1" applyFill="1" applyBorder="1" applyAlignment="1">
      <alignment wrapText="1"/>
    </xf>
    <xf fontId="7" fillId="15" borderId="7" numFmtId="0" xfId="0" applyFont="1" applyFill="1" applyBorder="1" applyAlignment="1">
      <alignment horizontal="center" shrinkToFit="1" vertical="center"/>
    </xf>
    <xf fontId="24" fillId="15" borderId="7" numFmtId="162" xfId="0" applyNumberFormat="1" applyFont="1" applyFill="1" applyBorder="1" applyAlignment="1">
      <alignment horizontal="center" shrinkToFit="1" vertical="center"/>
    </xf>
    <xf fontId="7" fillId="25" borderId="0" numFmtId="0" xfId="0" applyFont="1" applyFill="1" applyAlignment="1">
      <alignment horizontal="center" shrinkToFit="1" vertical="center"/>
    </xf>
    <xf fontId="7" fillId="21" borderId="61" numFmtId="0" xfId="0" applyFont="1" applyFill="1" applyBorder="1" applyAlignment="1">
      <alignment horizontal="center" shrinkToFit="1" vertical="center"/>
    </xf>
    <xf fontId="7" fillId="21" borderId="62" numFmtId="0" xfId="0" applyFont="1" applyFill="1" applyBorder="1" applyAlignment="1">
      <alignment horizontal="center" shrinkToFit="1" vertical="center"/>
    </xf>
    <xf fontId="24" fillId="21" borderId="68" numFmtId="2" xfId="0" applyNumberFormat="1" applyFont="1" applyFill="1" applyBorder="1" applyAlignment="1">
      <alignment horizontal="center" shrinkToFit="1" vertical="center"/>
    </xf>
    <xf fontId="7" fillId="0" borderId="54" numFmtId="0" xfId="0" applyFont="1" applyBorder="1" applyAlignment="1">
      <alignment horizontal="left" vertical="center" wrapText="1"/>
    </xf>
    <xf fontId="7" fillId="7" borderId="19" numFmtId="0" xfId="0" applyFont="1" applyFill="1" applyBorder="1" applyAlignment="1">
      <alignment vertical="center" wrapText="1"/>
    </xf>
    <xf fontId="7" fillId="28" borderId="36" numFmtId="0" xfId="0" applyFont="1" applyFill="1" applyBorder="1" applyAlignment="1">
      <alignment horizontal="center" shrinkToFit="1" vertical="center"/>
    </xf>
    <xf fontId="7" fillId="28" borderId="38" numFmtId="0" xfId="0" applyFont="1" applyFill="1" applyBorder="1" applyAlignment="1">
      <alignment horizontal="center" shrinkToFit="1" vertical="center"/>
    </xf>
    <xf fontId="7" fillId="28" borderId="38" numFmtId="162" xfId="0" applyNumberFormat="1" applyFont="1" applyFill="1" applyBorder="1" applyAlignment="1">
      <alignment horizontal="center" shrinkToFit="1" vertical="center"/>
    </xf>
    <xf fontId="24" fillId="28" borderId="7" numFmtId="162" xfId="0" applyNumberFormat="1" applyFont="1" applyFill="1" applyBorder="1" applyAlignment="1">
      <alignment horizontal="center" shrinkToFit="1" vertical="center"/>
    </xf>
    <xf fontId="7" fillId="21" borderId="49" numFmtId="0" xfId="0" applyFont="1" applyFill="1" applyBorder="1" applyAlignment="1">
      <alignment horizontal="center" vertical="center"/>
    </xf>
    <xf fontId="7" fillId="21" borderId="71" numFmtId="0" xfId="0" applyFont="1" applyFill="1" applyBorder="1" applyAlignment="1">
      <alignment horizontal="center" vertical="center"/>
    </xf>
    <xf fontId="24" fillId="21" borderId="46" numFmtId="2" xfId="0" applyNumberFormat="1" applyFont="1" applyFill="1" applyBorder="1" applyAlignment="1">
      <alignment horizontal="center" vertical="center"/>
    </xf>
    <xf fontId="7" fillId="0" borderId="16" numFmtId="0" xfId="0" applyFont="1" applyBorder="1" applyAlignment="1">
      <alignment horizontal="left" vertical="center" wrapText="1"/>
    </xf>
    <xf fontId="7" fillId="6" borderId="27" numFmtId="0" xfId="0" applyFont="1" applyFill="1" applyBorder="1" applyAlignment="1">
      <alignment vertical="center" wrapText="1"/>
    </xf>
    <xf fontId="7" fillId="0" borderId="22" numFmtId="0" xfId="0" applyFont="1" applyBorder="1" applyAlignment="1">
      <alignment vertical="center" wrapText="1"/>
    </xf>
    <xf fontId="7" fillId="0" borderId="42" numFmtId="0" xfId="0" applyFont="1" applyBorder="1" applyAlignment="1">
      <alignment horizontal="left" vertical="center" wrapText="1"/>
    </xf>
    <xf fontId="24" fillId="15" borderId="37" numFmtId="2" xfId="0" applyNumberFormat="1" applyFont="1" applyFill="1" applyBorder="1" applyAlignment="1">
      <alignment horizontal="center" shrinkToFit="1" vertical="center"/>
    </xf>
    <xf fontId="24" fillId="20" borderId="0" numFmtId="0" xfId="0" applyFont="1" applyFill="1" applyAlignment="1">
      <alignment horizontal="center" shrinkToFit="1" vertical="center"/>
    </xf>
    <xf fontId="24" fillId="20" borderId="38" numFmtId="0" xfId="0" applyFont="1" applyFill="1" applyBorder="1" applyAlignment="1">
      <alignment horizontal="center" shrinkToFit="1" vertical="center"/>
    </xf>
    <xf fontId="11" fillId="5" borderId="42" numFmtId="162" xfId="0" applyNumberFormat="1" applyFont="1" applyFill="1" applyBorder="1" applyAlignment="1">
      <alignment horizontal="center" vertical="center"/>
    </xf>
    <xf fontId="11" fillId="5" borderId="20" numFmtId="162" xfId="0" applyNumberFormat="1" applyFont="1" applyFill="1" applyBorder="1" applyAlignment="1">
      <alignment horizontal="center" vertical="center"/>
    </xf>
    <xf fontId="7" fillId="10" borderId="35" numFmtId="0" xfId="0" applyFont="1" applyFill="1" applyBorder="1" applyAlignment="1">
      <alignment horizontal="center" vertical="center" wrapText="1"/>
    </xf>
    <xf fontId="7" fillId="0" borderId="17" numFmtId="0" xfId="0" applyFont="1" applyBorder="1" applyAlignment="1">
      <alignment horizontal="left" vertical="center" wrapText="1"/>
    </xf>
    <xf fontId="11" fillId="5" borderId="7" numFmtId="2" xfId="0" applyNumberFormat="1" applyFont="1" applyFill="1" applyBorder="1" applyAlignment="1">
      <alignment horizontal="center" vertical="center" wrapText="1"/>
    </xf>
    <xf fontId="24" fillId="15" borderId="7" numFmtId="2" xfId="0" applyNumberFormat="1" applyFont="1" applyFill="1" applyBorder="1" applyAlignment="1">
      <alignment horizontal="center" shrinkToFit="1" vertical="center"/>
    </xf>
    <xf fontId="7" fillId="7" borderId="42" numFmtId="0" xfId="0" applyFont="1" applyFill="1" applyBorder="1" applyAlignment="1">
      <alignment horizontal="center" vertical="center" wrapText="1"/>
    </xf>
    <xf fontId="7" fillId="0" borderId="23" numFmtId="0" xfId="0" applyFont="1" applyBorder="1" applyAlignment="1">
      <alignment vertical="center" wrapText="1"/>
    </xf>
    <xf fontId="11" fillId="23" borderId="69" numFmtId="2" xfId="0" applyNumberFormat="1" applyFont="1" applyFill="1" applyBorder="1" applyAlignment="1">
      <alignment horizontal="center" vertical="center" wrapText="1"/>
    </xf>
    <xf fontId="11" fillId="5" borderId="69" numFmtId="2" xfId="0" applyNumberFormat="1" applyFont="1" applyFill="1" applyBorder="1" applyAlignment="1">
      <alignment horizontal="center" vertical="center" wrapText="1"/>
    </xf>
    <xf fontId="7" fillId="0" borderId="35" numFmtId="0" xfId="0" applyFont="1" applyBorder="1" applyAlignment="1">
      <alignment vertical="center" wrapText="1"/>
    </xf>
    <xf fontId="11" fillId="0" borderId="45" numFmtId="2" xfId="0" applyNumberFormat="1" applyFont="1" applyBorder="1" applyAlignment="1">
      <alignment horizontal="center" vertical="center" wrapText="1"/>
    </xf>
    <xf fontId="11" fillId="5" borderId="45" numFmtId="2" xfId="0" applyNumberFormat="1" applyFont="1" applyFill="1" applyBorder="1" applyAlignment="1">
      <alignment horizontal="center" vertical="center" wrapText="1"/>
    </xf>
    <xf fontId="8" fillId="0" borderId="49" numFmtId="0" xfId="0" applyFont="1" applyBorder="1" applyAlignment="1">
      <alignment horizontal="center" vertical="center" wrapText="1"/>
    </xf>
    <xf fontId="8" fillId="0" borderId="71" numFmtId="0" xfId="0" applyFont="1" applyBorder="1" applyAlignment="1">
      <alignment horizontal="center" vertical="center" wrapText="1"/>
    </xf>
    <xf fontId="8" fillId="0" borderId="67" numFmtId="0" xfId="0" applyFont="1" applyBorder="1" applyAlignment="1">
      <alignment horizontal="center" vertical="center" wrapText="1"/>
    </xf>
    <xf fontId="7" fillId="25" borderId="59" numFmtId="0" xfId="0" applyFont="1" applyFill="1" applyBorder="1" applyAlignment="1">
      <alignment horizontal="center" shrinkToFit="1" vertical="center"/>
    </xf>
    <xf fontId="7" fillId="25" borderId="63" numFmtId="0" xfId="0" applyFont="1" applyFill="1" applyBorder="1" applyAlignment="1">
      <alignment horizontal="center" shrinkToFit="1" vertical="center"/>
    </xf>
    <xf fontId="7" fillId="5" borderId="35" numFmtId="0" xfId="0" applyFont="1" applyFill="1" applyBorder="1" applyAlignment="1">
      <alignment horizontal="center" vertical="center"/>
    </xf>
    <xf fontId="7" fillId="21" borderId="56" numFmtId="0" xfId="0" applyFont="1" applyFill="1" applyBorder="1" applyAlignment="1">
      <alignment horizontal="center" shrinkToFit="1" vertical="center"/>
    </xf>
    <xf fontId="7" fillId="21" borderId="65" numFmtId="0" xfId="0" applyFont="1" applyFill="1" applyBorder="1" applyAlignment="1">
      <alignment horizontal="center" shrinkToFit="1" vertical="center"/>
    </xf>
    <xf fontId="24" fillId="21" borderId="66" numFmtId="2" xfId="0" applyNumberFormat="1" applyFont="1" applyFill="1" applyBorder="1" applyAlignment="1">
      <alignment horizontal="center" shrinkToFit="1" vertical="center"/>
    </xf>
    <xf fontId="7" fillId="13" borderId="23" numFmtId="0" xfId="0" applyFont="1" applyFill="1" applyBorder="1" applyAlignment="1">
      <alignment wrapText="1"/>
    </xf>
    <xf fontId="7" fillId="13" borderId="22" numFmtId="0" xfId="0" applyFont="1" applyFill="1" applyBorder="1" applyAlignment="1">
      <alignment wrapText="1"/>
    </xf>
    <xf fontId="7" fillId="9" borderId="24" numFmtId="0" xfId="0" applyFont="1" applyFill="1" applyBorder="1" applyAlignment="1">
      <alignment horizontal="center" vertical="center" wrapText="1"/>
    </xf>
    <xf fontId="7" fillId="0" borderId="44" numFmtId="0" xfId="0" applyFont="1" applyBorder="1" applyAlignment="1">
      <alignment vertical="center"/>
    </xf>
    <xf fontId="7" fillId="13" borderId="23" numFmtId="0" xfId="0" applyFont="1" applyFill="1" applyBorder="1"/>
    <xf fontId="8" fillId="5" borderId="23" numFmtId="0" xfId="0" applyFont="1" applyFill="1" applyBorder="1" applyAlignment="1">
      <alignment vertical="center" wrapText="1"/>
    </xf>
    <xf fontId="24" fillId="0" borderId="55" numFmtId="0" xfId="0" applyFont="1" applyBorder="1" applyAlignment="1">
      <alignment horizontal="center" shrinkToFit="1" vertical="center"/>
    </xf>
    <xf fontId="7" fillId="5" borderId="23" numFmtId="0" xfId="0" applyFont="1" applyFill="1" applyBorder="1" applyAlignment="1">
      <alignment horizontal="center" vertical="center"/>
    </xf>
    <xf fontId="7" fillId="9" borderId="24" numFmtId="0" xfId="0" applyFont="1" applyFill="1" applyBorder="1" applyAlignment="1">
      <alignment horizontal="center" vertical="center"/>
    </xf>
    <xf fontId="7" fillId="0" borderId="24" numFmtId="0" xfId="0" applyFont="1" applyBorder="1" applyAlignment="1">
      <alignment vertical="center"/>
    </xf>
    <xf fontId="11" fillId="0" borderId="45" numFmtId="2" xfId="0" applyNumberFormat="1" applyFont="1" applyBorder="1" applyAlignment="1">
      <alignment horizontal="center" shrinkToFit="1" vertical="center"/>
    </xf>
    <xf fontId="11" fillId="5" borderId="45" numFmtId="2" xfId="0" applyNumberFormat="1" applyFont="1" applyFill="1" applyBorder="1" applyAlignment="1">
      <alignment horizontal="center" shrinkToFit="1" vertical="center"/>
    </xf>
    <xf fontId="7" fillId="5" borderId="24" numFmtId="0" xfId="0" applyFont="1" applyFill="1" applyBorder="1" applyAlignment="1">
      <alignment horizontal="center" vertical="center" wrapText="1"/>
    </xf>
    <xf fontId="7" fillId="5" borderId="35" numFmtId="0" xfId="0" applyFont="1" applyFill="1" applyBorder="1" applyAlignment="1">
      <alignment horizontal="left" vertical="top" wrapText="1"/>
    </xf>
    <xf fontId="8" fillId="0" borderId="67" numFmtId="162" xfId="0" applyNumberFormat="1" applyFont="1" applyBorder="1" applyAlignment="1">
      <alignment horizontal="center" vertical="center" wrapText="1"/>
    </xf>
    <xf fontId="24" fillId="15" borderId="33" numFmtId="162" xfId="0" applyNumberFormat="1" applyFont="1" applyFill="1" applyBorder="1" applyAlignment="1">
      <alignment horizontal="center" shrinkToFit="1" vertical="center"/>
    </xf>
    <xf fontId="7" fillId="29" borderId="0" numFmtId="0" xfId="0" applyFont="1" applyFill="1" applyAlignment="1">
      <alignment horizontal="center" shrinkToFit="1" vertical="center"/>
    </xf>
    <xf fontId="12" fillId="29" borderId="34" numFmtId="0" xfId="0" applyFont="1" applyFill="1" applyBorder="1" applyAlignment="1">
      <alignment horizontal="center" shrinkToFit="1" vertical="center"/>
    </xf>
    <xf fontId="24" fillId="29" borderId="33" numFmtId="2" xfId="0" applyNumberFormat="1" applyFont="1" applyFill="1" applyBorder="1" applyAlignment="1">
      <alignment horizontal="center" shrinkToFit="1" vertical="center"/>
    </xf>
    <xf fontId="11" fillId="5" borderId="24" numFmtId="2" xfId="0" applyNumberFormat="1" applyFont="1" applyFill="1" applyBorder="1" applyAlignment="1">
      <alignment horizontal="center" vertical="center"/>
    </xf>
    <xf fontId="11" fillId="0" borderId="0" numFmtId="2" xfId="0" applyNumberFormat="1" applyFont="1" applyAlignment="1">
      <alignment horizontal="center" shrinkToFit="1" vertical="center"/>
    </xf>
    <xf fontId="11" fillId="5" borderId="0" numFmtId="2" xfId="0" applyNumberFormat="1" applyFont="1" applyFill="1" applyAlignment="1">
      <alignment horizontal="center" shrinkToFit="1" vertical="center"/>
    </xf>
    <xf fontId="8" fillId="0" borderId="58" numFmtId="162" xfId="0" applyNumberFormat="1" applyFont="1" applyBorder="1" applyAlignment="1">
      <alignment horizontal="center" vertical="center" wrapText="1"/>
    </xf>
    <xf fontId="7" fillId="29" borderId="36" numFmtId="0" xfId="0" applyFont="1" applyFill="1" applyBorder="1" applyAlignment="1">
      <alignment horizontal="center" shrinkToFit="1" vertical="center"/>
    </xf>
    <xf fontId="12" fillId="29" borderId="0" numFmtId="0" xfId="0" applyFont="1" applyFill="1" applyAlignment="1">
      <alignment horizontal="center" shrinkToFit="1" vertical="center"/>
    </xf>
    <xf fontId="7" fillId="29" borderId="38" numFmtId="0" xfId="0" applyFont="1" applyFill="1" applyBorder="1" applyAlignment="1">
      <alignment horizontal="center" shrinkToFit="1" vertical="center"/>
    </xf>
    <xf fontId="24" fillId="29" borderId="0" numFmtId="2" xfId="0" applyNumberFormat="1" applyFont="1" applyFill="1" applyAlignment="1">
      <alignment horizontal="center" shrinkToFit="1" vertical="center"/>
    </xf>
    <xf fontId="12" fillId="29" borderId="38" numFmtId="0" xfId="0" applyFont="1" applyFill="1" applyBorder="1" applyAlignment="1">
      <alignment horizontal="center" shrinkToFit="1" vertical="center"/>
    </xf>
    <xf fontId="24" fillId="29" borderId="37" numFmtId="2" xfId="0" applyNumberFormat="1" applyFont="1" applyFill="1" applyBorder="1" applyAlignment="1">
      <alignment horizontal="center" shrinkToFit="1" vertical="center"/>
    </xf>
    <xf fontId="7" fillId="9" borderId="17" numFmtId="0" xfId="0" applyFont="1" applyFill="1" applyBorder="1" applyAlignment="1">
      <alignment horizontal="center" vertical="center"/>
    </xf>
    <xf fontId="7" fillId="0" borderId="16" numFmtId="0" xfId="0" applyFont="1" applyBorder="1" applyAlignment="1">
      <alignment vertical="center"/>
    </xf>
    <xf fontId="24" fillId="25" borderId="60" numFmtId="162" xfId="0" applyNumberFormat="1" applyFont="1" applyFill="1" applyBorder="1" applyAlignment="1">
      <alignment horizontal="center" shrinkToFit="1" vertical="center"/>
    </xf>
    <xf fontId="7" fillId="30" borderId="36" numFmtId="0" xfId="0" applyFont="1" applyFill="1" applyBorder="1" applyAlignment="1">
      <alignment horizontal="center" shrinkToFit="1" vertical="center"/>
    </xf>
    <xf fontId="7" fillId="30" borderId="38" numFmtId="0" xfId="0" applyFont="1" applyFill="1" applyBorder="1" applyAlignment="1">
      <alignment horizontal="center" shrinkToFit="1" vertical="center"/>
    </xf>
    <xf fontId="24" fillId="30" borderId="37" numFmtId="2" xfId="0" applyNumberFormat="1" applyFont="1" applyFill="1" applyBorder="1" applyAlignment="1">
      <alignment horizontal="center" shrinkToFit="1" vertical="center"/>
    </xf>
    <xf fontId="7" fillId="30" borderId="39" numFmtId="0" xfId="0" applyFont="1" applyFill="1" applyBorder="1" applyAlignment="1">
      <alignment horizontal="center" shrinkToFit="1" vertical="center"/>
    </xf>
    <xf fontId="7" fillId="30" borderId="41" numFmtId="0" xfId="0" applyFont="1" applyFill="1" applyBorder="1" applyAlignment="1">
      <alignment horizontal="center" shrinkToFit="1" vertical="center"/>
    </xf>
    <xf fontId="24" fillId="30" borderId="40" numFmtId="2" xfId="0" applyNumberFormat="1" applyFont="1" applyFill="1" applyBorder="1" applyAlignment="1">
      <alignment horizontal="center" shrinkToFit="1" vertical="center"/>
    </xf>
    <xf fontId="7" fillId="9" borderId="42" numFmtId="0" xfId="0" applyFont="1" applyFill="1" applyBorder="1" applyAlignment="1">
      <alignment horizontal="center"/>
    </xf>
    <xf fontId="7" fillId="0" borderId="54" numFmtId="0" xfId="0" applyFont="1" applyBorder="1" applyAlignment="1">
      <alignment wrapText="1"/>
    </xf>
    <xf fontId="7" fillId="30" borderId="32" numFmtId="0" xfId="0" applyFont="1" applyFill="1" applyBorder="1" applyAlignment="1">
      <alignment horizontal="center" shrinkToFit="1" vertical="center"/>
    </xf>
    <xf fontId="7" fillId="30" borderId="34" numFmtId="0" xfId="0" applyFont="1" applyFill="1" applyBorder="1" applyAlignment="1">
      <alignment horizontal="center" shrinkToFit="1" vertical="center"/>
    </xf>
    <xf fontId="24" fillId="30" borderId="33" numFmtId="2" xfId="0" applyNumberFormat="1" applyFont="1" applyFill="1" applyBorder="1" applyAlignment="1">
      <alignment horizontal="center" shrinkToFit="1" vertical="center"/>
    </xf>
    <xf fontId="7" fillId="9" borderId="17" numFmtId="0" xfId="0" applyFont="1" applyFill="1" applyBorder="1" applyAlignment="1">
      <alignment horizontal="center"/>
    </xf>
    <xf fontId="7" fillId="0" borderId="16" numFmtId="0" xfId="0" applyFont="1" applyBorder="1" applyAlignment="1">
      <alignment wrapText="1"/>
    </xf>
    <xf fontId="24" fillId="30" borderId="48" numFmtId="2" xfId="0" applyNumberFormat="1" applyFont="1" applyFill="1" applyBorder="1" applyAlignment="1">
      <alignment horizontal="center" shrinkToFit="1" vertical="center"/>
    </xf>
    <xf fontId="7" fillId="6" borderId="19" numFmtId="0" xfId="0" applyFont="1" applyFill="1" applyBorder="1" applyAlignment="1">
      <alignment vertical="center"/>
    </xf>
    <xf fontId="7" fillId="0" borderId="18" numFmtId="0" xfId="0" applyFont="1" applyBorder="1" applyAlignment="1">
      <alignment vertical="center"/>
    </xf>
    <xf fontId="7" fillId="0" borderId="17" numFmtId="0" xfId="0" applyFont="1" applyBorder="1"/>
    <xf fontId="7" fillId="29" borderId="72" numFmtId="0" xfId="0" applyFont="1" applyFill="1" applyBorder="1" applyAlignment="1">
      <alignment horizontal="center" shrinkToFit="1" vertical="center"/>
    </xf>
    <xf fontId="7" fillId="29" borderId="41" numFmtId="0" xfId="0" applyFont="1" applyFill="1" applyBorder="1" applyAlignment="1">
      <alignment horizontal="center" shrinkToFit="1" vertical="center"/>
    </xf>
    <xf fontId="7" fillId="7" borderId="19" numFmtId="0" xfId="0" applyFont="1" applyFill="1" applyBorder="1" applyAlignment="1">
      <alignment horizontal="center" vertical="center"/>
    </xf>
    <xf fontId="7" fillId="0" borderId="19" numFmtId="0" xfId="0" applyFont="1" applyBorder="1" applyAlignment="1">
      <alignment vertical="center"/>
    </xf>
    <xf fontId="7" fillId="30" borderId="28" numFmtId="0" xfId="0" applyFont="1" applyFill="1" applyBorder="1" applyAlignment="1">
      <alignment horizontal="center" vertical="center"/>
    </xf>
    <xf fontId="7" fillId="30" borderId="31" numFmtId="0" xfId="0" applyFont="1" applyFill="1" applyBorder="1" applyAlignment="1">
      <alignment horizontal="center" vertical="center"/>
    </xf>
    <xf fontId="24" fillId="30" borderId="26" numFmtId="2" xfId="0" applyNumberFormat="1" applyFont="1" applyFill="1" applyBorder="1" applyAlignment="1">
      <alignment horizontal="center" vertical="center"/>
    </xf>
    <xf fontId="7" fillId="6" borderId="19" numFmtId="0" xfId="0" applyFont="1" applyFill="1" applyBorder="1" applyAlignment="1">
      <alignment vertical="center" wrapText="1"/>
    </xf>
    <xf fontId="7" fillId="30" borderId="56" numFmtId="0" xfId="0" applyFont="1" applyFill="1" applyBorder="1" applyAlignment="1">
      <alignment horizontal="center" vertical="center"/>
    </xf>
    <xf fontId="7" fillId="30" borderId="65" numFmtId="0" xfId="0" applyFont="1" applyFill="1" applyBorder="1" applyAlignment="1">
      <alignment horizontal="center" vertical="center"/>
    </xf>
    <xf fontId="24" fillId="30" borderId="66" numFmtId="2" xfId="0" applyNumberFormat="1" applyFont="1" applyFill="1" applyBorder="1" applyAlignment="1">
      <alignment horizontal="center" vertical="center"/>
    </xf>
    <xf fontId="7" fillId="5" borderId="17" numFmtId="0" xfId="0" applyFont="1" applyFill="1" applyBorder="1" applyAlignment="1">
      <alignment vertical="center" wrapText="1"/>
    </xf>
    <xf fontId="7" fillId="30" borderId="59" numFmtId="0" xfId="0" applyFont="1" applyFill="1" applyBorder="1" applyAlignment="1">
      <alignment horizontal="center" vertical="center"/>
    </xf>
    <xf fontId="7" fillId="30" borderId="63" numFmtId="0" xfId="0" applyFont="1" applyFill="1" applyBorder="1" applyAlignment="1">
      <alignment horizontal="center" vertical="center"/>
    </xf>
    <xf fontId="24" fillId="30" borderId="60" numFmtId="2" xfId="0" applyNumberFormat="1" applyFont="1" applyFill="1" applyBorder="1" applyAlignment="1">
      <alignment horizontal="center" vertical="center"/>
    </xf>
    <xf fontId="7" fillId="30" borderId="59" numFmtId="0" xfId="0" applyFont="1" applyFill="1" applyBorder="1" applyAlignment="1">
      <alignment horizontal="center" shrinkToFit="1" vertical="center"/>
    </xf>
    <xf fontId="7" fillId="30" borderId="63" numFmtId="0" xfId="0" applyFont="1" applyFill="1" applyBorder="1" applyAlignment="1">
      <alignment horizontal="center" shrinkToFit="1" vertical="center"/>
    </xf>
    <xf fontId="24" fillId="15" borderId="0" numFmtId="162" xfId="0" applyNumberFormat="1" applyFont="1" applyFill="1" applyAlignment="1">
      <alignment horizontal="center" shrinkToFit="1" vertical="center"/>
    </xf>
    <xf fontId="12" fillId="29" borderId="62" numFmtId="0" xfId="0" applyFont="1" applyFill="1" applyBorder="1" applyAlignment="1">
      <alignment horizontal="center" shrinkToFit="1" vertical="center"/>
    </xf>
    <xf fontId="7" fillId="0" borderId="22" numFmtId="0" xfId="0" applyFont="1" applyBorder="1" applyAlignment="1">
      <alignment wrapText="1"/>
    </xf>
    <xf fontId="7" fillId="0" borderId="19" numFmtId="0" xfId="0" applyFont="1" applyBorder="1" applyAlignment="1">
      <alignment wrapText="1"/>
    </xf>
    <xf fontId="24" fillId="30" borderId="60" numFmtId="2" xfId="0" applyNumberFormat="1" applyFont="1" applyFill="1" applyBorder="1" applyAlignment="1">
      <alignment horizontal="center" shrinkToFit="1" vertical="center"/>
    </xf>
    <xf fontId="7" fillId="0" borderId="44" numFmtId="0" xfId="0" applyFont="1" applyBorder="1" applyAlignment="1">
      <alignment vertical="center" wrapText="1"/>
    </xf>
    <xf fontId="7" fillId="0" borderId="23" numFmtId="0" xfId="0" applyFont="1" applyBorder="1" applyAlignment="1">
      <alignment wrapText="1"/>
    </xf>
    <xf fontId="11" fillId="7" borderId="73" numFmtId="2" xfId="0" applyNumberFormat="1" applyFont="1" applyFill="1" applyBorder="1" applyAlignment="1">
      <alignment horizontal="center" vertical="center" wrapText="1"/>
    </xf>
    <xf fontId="11" fillId="7" borderId="69" numFmtId="2" xfId="0" applyNumberFormat="1" applyFont="1" applyFill="1" applyBorder="1" applyAlignment="1">
      <alignment horizontal="center" vertical="center" wrapText="1"/>
    </xf>
    <xf fontId="7" fillId="5" borderId="23" numFmtId="0" xfId="0" applyFont="1" applyFill="1" applyBorder="1" applyAlignment="1">
      <alignment horizontal="left" vertical="center"/>
    </xf>
    <xf fontId="8" fillId="0" borderId="66" numFmtId="162" xfId="0" applyNumberFormat="1" applyFont="1" applyBorder="1" applyAlignment="1">
      <alignment horizontal="center" vertical="center" wrapText="1"/>
    </xf>
    <xf fontId="24" fillId="0" borderId="40" numFmtId="162" xfId="0" applyNumberFormat="1" applyFont="1" applyBorder="1" applyAlignment="1">
      <alignment horizontal="center" shrinkToFit="1" vertical="center"/>
    </xf>
    <xf fontId="24" fillId="30" borderId="48" numFmtId="2" xfId="0" applyNumberFormat="1" applyFont="1" applyFill="1" applyBorder="1" applyAlignment="1">
      <alignment horizontal="center" vertical="center"/>
    </xf>
    <xf fontId="7" fillId="0" borderId="24" numFmtId="0" xfId="0" applyFont="1" applyBorder="1" applyAlignment="1">
      <alignment vertical="center" wrapText="1"/>
    </xf>
    <xf fontId="8" fillId="0" borderId="46" numFmtId="0" xfId="0" applyFont="1" applyBorder="1" applyAlignment="1">
      <alignment horizontal="center" vertical="center" wrapText="1"/>
    </xf>
    <xf fontId="12" fillId="29" borderId="31" numFmtId="0" xfId="0" applyFont="1" applyFill="1" applyBorder="1" applyAlignment="1">
      <alignment horizontal="center" shrinkToFit="1" vertical="center"/>
    </xf>
    <xf fontId="24" fillId="29" borderId="29" numFmtId="2" xfId="0" applyNumberFormat="1" applyFont="1" applyFill="1" applyBorder="1" applyAlignment="1">
      <alignment horizontal="center" shrinkToFit="1" vertical="center"/>
    </xf>
    <xf fontId="7" fillId="5" borderId="35" numFmtId="0" xfId="0" applyFont="1" applyFill="1" applyBorder="1" applyAlignment="1">
      <alignment horizontal="center" vertical="center" wrapText="1"/>
    </xf>
    <xf fontId="7" fillId="29" borderId="28" numFmtId="0" xfId="0" applyFont="1" applyFill="1" applyBorder="1" applyAlignment="1">
      <alignment horizontal="center" shrinkToFit="1" vertical="center"/>
    </xf>
    <xf fontId="7" fillId="29" borderId="31" numFmtId="0" xfId="0" applyFont="1" applyFill="1" applyBorder="1" applyAlignment="1">
      <alignment horizontal="center" shrinkToFit="1" vertical="center"/>
    </xf>
    <xf fontId="7" fillId="13" borderId="23" numFmtId="0" xfId="0" applyFont="1" applyFill="1" applyBorder="1" applyAlignment="1">
      <alignment horizontal="center"/>
    </xf>
    <xf fontId="24" fillId="19" borderId="0" numFmtId="162" xfId="0" applyNumberFormat="1" applyFont="1" applyFill="1" applyAlignment="1">
      <alignment horizontal="center" shrinkToFit="1" vertical="center"/>
    </xf>
    <xf fontId="7" fillId="29" borderId="32" numFmtId="0" xfId="0" applyFont="1" applyFill="1" applyBorder="1" applyAlignment="1">
      <alignment horizontal="center" shrinkToFit="1" vertical="center"/>
    </xf>
    <xf fontId="7" fillId="29" borderId="34" numFmtId="0" xfId="0" applyFont="1" applyFill="1" applyBorder="1" applyAlignment="1">
      <alignment horizontal="center" shrinkToFit="1" vertical="center"/>
    </xf>
    <xf fontId="7" fillId="13" borderId="35" numFmtId="0" xfId="0" applyFont="1" applyFill="1" applyBorder="1" applyAlignment="1">
      <alignment horizontal="center" vertical="center" wrapText="1"/>
    </xf>
    <xf fontId="7" fillId="19" borderId="61" numFmtId="0" xfId="0" applyFont="1" applyFill="1" applyBorder="1" applyAlignment="1">
      <alignment horizontal="center" shrinkToFit="1" vertical="center"/>
    </xf>
    <xf fontId="7" fillId="19" borderId="62" numFmtId="0" xfId="0" applyFont="1" applyFill="1" applyBorder="1" applyAlignment="1">
      <alignment horizontal="center" shrinkToFit="1" vertical="center"/>
    </xf>
    <xf fontId="24" fillId="19" borderId="68" numFmtId="162" xfId="0" applyNumberFormat="1" applyFont="1" applyFill="1" applyBorder="1" applyAlignment="1">
      <alignment horizontal="center" shrinkToFit="1" vertical="center"/>
    </xf>
    <xf fontId="7" fillId="29" borderId="39" numFmtId="0" xfId="0" applyFont="1" applyFill="1" applyBorder="1" applyAlignment="1">
      <alignment horizontal="center" shrinkToFit="1" vertical="center"/>
    </xf>
    <xf fontId="7" fillId="13" borderId="17" numFmtId="0" xfId="0" applyFont="1" applyFill="1" applyBorder="1" applyAlignment="1">
      <alignment horizontal="center" vertical="center" wrapText="1"/>
    </xf>
    <xf fontId="7" fillId="17" borderId="21" numFmtId="0" xfId="0" applyFont="1" applyFill="1" applyBorder="1" applyAlignment="1">
      <alignment vertical="center" wrapText="1"/>
    </xf>
    <xf fontId="11" fillId="17" borderId="0" numFmtId="2" xfId="0" applyNumberFormat="1" applyFont="1" applyFill="1" applyAlignment="1">
      <alignment horizontal="center" vertical="center" wrapText="1"/>
    </xf>
    <xf fontId="7" fillId="25" borderId="18" numFmtId="0" xfId="0" applyFont="1" applyFill="1" applyBorder="1" applyAlignment="1">
      <alignment horizontal="center" shrinkToFit="1" vertical="center"/>
    </xf>
    <xf fontId="7" fillId="25" borderId="11" numFmtId="0" xfId="0" applyFont="1" applyFill="1" applyBorder="1" applyAlignment="1">
      <alignment horizontal="center" shrinkToFit="1" vertical="center"/>
    </xf>
    <xf fontId="7" fillId="30" borderId="21" numFmtId="0" xfId="0" applyFont="1" applyFill="1" applyBorder="1" applyAlignment="1">
      <alignment horizontal="center" shrinkToFit="1" vertical="center"/>
    </xf>
    <xf fontId="7" fillId="30" borderId="31" numFmtId="0" xfId="0" applyFont="1" applyFill="1" applyBorder="1" applyAlignment="1">
      <alignment horizontal="center" shrinkToFit="1" vertical="center"/>
    </xf>
    <xf fontId="24" fillId="30" borderId="29" numFmtId="2" xfId="0" applyNumberFormat="1" applyFont="1" applyFill="1" applyBorder="1" applyAlignment="1">
      <alignment horizontal="center" shrinkToFit="1" vertical="center"/>
    </xf>
    <xf fontId="7" fillId="16" borderId="19" numFmtId="0" xfId="0" applyFont="1" applyFill="1" applyBorder="1" applyAlignment="1">
      <alignment horizontal="center" vertical="center"/>
    </xf>
    <xf fontId="7" fillId="5" borderId="55" numFmtId="0" xfId="0" applyFont="1" applyFill="1" applyBorder="1" applyAlignment="1">
      <alignment horizontal="left" vertical="center" wrapText="1"/>
    </xf>
    <xf fontId="7" fillId="5" borderId="27" numFmtId="0" xfId="0" applyFont="1" applyFill="1" applyBorder="1" applyAlignment="1">
      <alignment horizontal="left" vertical="center"/>
    </xf>
    <xf fontId="7" fillId="0" borderId="65" numFmtId="0" xfId="0" applyFont="1" applyBorder="1" applyAlignment="1">
      <alignment horizontal="center" shrinkToFit="1" vertical="center"/>
    </xf>
    <xf fontId="24" fillId="0" borderId="0" numFmtId="0" xfId="0" applyFont="1" applyAlignment="1">
      <alignment horizontal="center" shrinkToFit="1" vertical="center"/>
    </xf>
    <xf fontId="11" fillId="0" borderId="45" numFmtId="0" xfId="0" applyFont="1" applyBorder="1" applyAlignment="1">
      <alignment horizontal="center" vertical="center" wrapText="1"/>
    </xf>
    <xf fontId="7" fillId="5" borderId="35" numFmtId="0" xfId="0" applyFont="1" applyFill="1" applyBorder="1" applyAlignment="1">
      <alignment horizontal="left" vertical="center"/>
    </xf>
    <xf fontId="24" fillId="0" borderId="33" numFmtId="0" xfId="0" applyFont="1" applyBorder="1" applyAlignment="1">
      <alignment horizontal="center" shrinkToFit="1" vertical="center"/>
    </xf>
    <xf fontId="7" fillId="30" borderId="32" numFmtId="0" xfId="0" applyFont="1" applyFill="1" applyBorder="1" applyAlignment="1">
      <alignment horizontal="center" vertical="center"/>
    </xf>
    <xf fontId="7" fillId="30" borderId="34" numFmtId="0" xfId="0" applyFont="1" applyFill="1" applyBorder="1" applyAlignment="1">
      <alignment horizontal="center" vertical="center"/>
    </xf>
    <xf fontId="24" fillId="30" borderId="33" numFmtId="2" xfId="0" applyNumberFormat="1" applyFont="1" applyFill="1" applyBorder="1" applyAlignment="1">
      <alignment horizontal="center" vertical="center"/>
    </xf>
    <xf fontId="7" fillId="16" borderId="18" numFmtId="0" xfId="0" applyFont="1" applyFill="1" applyBorder="1" applyAlignment="1">
      <alignment horizontal="center" vertical="center" wrapText="1"/>
    </xf>
    <xf fontId="7" fillId="0" borderId="2" numFmtId="0" xfId="0" applyFont="1" applyBorder="1" applyAlignment="1">
      <alignment vertical="center" wrapText="1"/>
    </xf>
    <xf fontId="7" fillId="5" borderId="0" numFmtId="0" xfId="0" applyFont="1" applyFill="1" applyAlignment="1">
      <alignment horizontal="left" vertical="center" wrapText="1"/>
    </xf>
    <xf fontId="7" fillId="31" borderId="36" numFmtId="0" xfId="0" applyFont="1" applyFill="1" applyBorder="1" applyAlignment="1">
      <alignment horizontal="center" shrinkToFit="1" vertical="center"/>
    </xf>
    <xf fontId="7" fillId="31" borderId="38" numFmtId="0" xfId="0" applyFont="1" applyFill="1" applyBorder="1" applyAlignment="1">
      <alignment horizontal="center" shrinkToFit="1" vertical="center"/>
    </xf>
    <xf fontId="24" fillId="31" borderId="64" numFmtId="162" xfId="0" applyNumberFormat="1" applyFont="1" applyFill="1" applyBorder="1" applyAlignment="1">
      <alignment horizontal="center" shrinkToFit="1" vertical="center"/>
    </xf>
    <xf fontId="7" fillId="29" borderId="59" numFmtId="0" xfId="0" applyFont="1" applyFill="1" applyBorder="1" applyAlignment="1">
      <alignment horizontal="center" vertical="center"/>
    </xf>
    <xf fontId="24" fillId="29" borderId="63" numFmtId="0" xfId="0" applyFont="1" applyFill="1" applyBorder="1" applyAlignment="1">
      <alignment horizontal="center" vertical="center"/>
    </xf>
    <xf fontId="7" fillId="29" borderId="63" numFmtId="0" xfId="0" applyFont="1" applyFill="1" applyBorder="1" applyAlignment="1">
      <alignment horizontal="center" vertical="center"/>
    </xf>
    <xf fontId="24" fillId="29" borderId="64" numFmtId="2" xfId="0" applyNumberFormat="1" applyFont="1" applyFill="1" applyBorder="1" applyAlignment="1">
      <alignment horizontal="center" vertical="center"/>
    </xf>
    <xf fontId="11" fillId="5" borderId="19" numFmtId="1" xfId="0" applyNumberFormat="1" applyFont="1" applyFill="1" applyBorder="1" applyAlignment="1">
      <alignment horizontal="center" vertical="center"/>
    </xf>
    <xf fontId="7" fillId="32" borderId="59" numFmtId="0" xfId="0" applyFont="1" applyFill="1" applyBorder="1" applyAlignment="1">
      <alignment horizontal="center" shrinkToFit="1" vertical="center"/>
    </xf>
    <xf fontId="7" fillId="32" borderId="63" numFmtId="0" xfId="0" applyFont="1" applyFill="1" applyBorder="1" applyAlignment="1">
      <alignment horizontal="center" shrinkToFit="1" vertical="center"/>
    </xf>
    <xf fontId="24" fillId="32" borderId="64" numFmtId="162" xfId="0" applyNumberFormat="1" applyFont="1" applyFill="1" applyBorder="1" applyAlignment="1">
      <alignment horizontal="center" shrinkToFit="1" vertical="center"/>
    </xf>
    <xf fontId="24" fillId="30" borderId="64" numFmtId="2" xfId="0" applyNumberFormat="1" applyFont="1" applyFill="1" applyBorder="1" applyAlignment="1">
      <alignment horizontal="center" vertical="center"/>
    </xf>
    <xf fontId="7" fillId="29" borderId="61" numFmtId="0" xfId="0" applyFont="1" applyFill="1" applyBorder="1" applyAlignment="1">
      <alignment horizontal="center" vertical="center"/>
    </xf>
    <xf fontId="24" fillId="29" borderId="62" numFmtId="0" xfId="0" applyFont="1" applyFill="1" applyBorder="1" applyAlignment="1">
      <alignment horizontal="center" vertical="center"/>
    </xf>
    <xf fontId="7" fillId="29" borderId="62" numFmtId="0" xfId="0" applyFont="1" applyFill="1" applyBorder="1" applyAlignment="1">
      <alignment horizontal="center" vertical="center"/>
    </xf>
    <xf fontId="24" fillId="29" borderId="68" numFmtId="2" xfId="0" applyNumberFormat="1" applyFont="1" applyFill="1" applyBorder="1" applyAlignment="1">
      <alignment horizontal="center" vertical="center"/>
    </xf>
    <xf fontId="7" fillId="5" borderId="19" numFmtId="2" xfId="0" applyNumberFormat="1" applyFont="1" applyFill="1" applyBorder="1" applyAlignment="1">
      <alignment horizontal="center" vertical="center" wrapText="1"/>
    </xf>
    <xf fontId="19" fillId="5" borderId="20" numFmtId="0" xfId="0" applyFont="1" applyFill="1" applyBorder="1" applyAlignment="1">
      <alignment horizontal="center" vertical="center" wrapText="1"/>
    </xf>
    <xf fontId="19" fillId="9" borderId="27" numFmtId="0" xfId="0" applyFont="1" applyFill="1" applyBorder="1" applyAlignment="1">
      <alignment wrapText="1"/>
    </xf>
    <xf fontId="5" fillId="0" borderId="47" numFmtId="0" xfId="0" applyFont="1" applyBorder="1" applyAlignment="1">
      <alignment wrapText="1"/>
    </xf>
    <xf fontId="19" fillId="5" borderId="17" numFmtId="0" xfId="0" applyFont="1" applyFill="1" applyBorder="1" applyAlignment="1">
      <alignment horizontal="center" vertical="center" wrapText="1"/>
    </xf>
    <xf fontId="19" fillId="9" borderId="20" numFmtId="0" xfId="0" applyFont="1" applyFill="1" applyBorder="1" applyAlignment="1">
      <alignment wrapText="1"/>
    </xf>
    <xf fontId="5" fillId="0" borderId="21" numFmtId="0" xfId="0" applyFont="1" applyBorder="1" applyAlignment="1">
      <alignment wrapText="1"/>
    </xf>
    <xf fontId="7" fillId="17" borderId="20" numFmtId="0" xfId="0" applyFont="1" applyFill="1" applyBorder="1" applyAlignment="1">
      <alignment vertical="center" wrapText="1"/>
    </xf>
    <xf fontId="7" fillId="30" borderId="56" numFmtId="0" xfId="0" applyFont="1" applyFill="1" applyBorder="1" applyAlignment="1">
      <alignment horizontal="center" shrinkToFit="1" vertical="center"/>
    </xf>
    <xf fontId="7" fillId="30" borderId="65" numFmtId="0" xfId="0" applyFont="1" applyFill="1" applyBorder="1" applyAlignment="1">
      <alignment horizontal="center" shrinkToFit="1" vertical="center"/>
    </xf>
    <xf fontId="24" fillId="30" borderId="55" numFmtId="2" xfId="0" applyNumberFormat="1" applyFont="1" applyFill="1" applyBorder="1" applyAlignment="1">
      <alignment horizontal="center" shrinkToFit="1" vertical="center"/>
    </xf>
    <xf fontId="7" fillId="7" borderId="35" numFmtId="0" xfId="0" applyFont="1" applyFill="1" applyBorder="1" applyAlignment="1">
      <alignment horizontal="center" vertical="center" wrapText="1"/>
    </xf>
    <xf fontId="24" fillId="0" borderId="15" numFmtId="0" xfId="0" applyFont="1" applyBorder="1" applyAlignment="1">
      <alignment vertical="center" wrapText="1"/>
    </xf>
    <xf fontId="24" fillId="0" borderId="18" numFmtId="0" xfId="0" applyFont="1" applyBorder="1" applyAlignment="1">
      <alignment vertical="center" wrapText="1"/>
    </xf>
    <xf fontId="5" fillId="0" borderId="27" numFmtId="0" xfId="0" applyFont="1" applyBorder="1" applyAlignment="1">
      <alignment wrapText="1"/>
    </xf>
    <xf fontId="7" fillId="5" borderId="27" numFmtId="0" xfId="0" applyFont="1" applyFill="1" applyBorder="1" applyAlignment="1">
      <alignment horizontal="left" vertical="center" wrapText="1"/>
    </xf>
    <xf fontId="7" fillId="19" borderId="39" numFmtId="0" xfId="0" applyFont="1" applyFill="1" applyBorder="1" applyAlignment="1">
      <alignment horizontal="center" shrinkToFit="1" vertical="center"/>
    </xf>
    <xf fontId="7" fillId="19" borderId="41" numFmtId="162" xfId="0" applyNumberFormat="1" applyFont="1" applyFill="1" applyBorder="1" applyAlignment="1">
      <alignment horizontal="center" shrinkToFit="1" vertical="center"/>
    </xf>
    <xf fontId="24" fillId="19" borderId="40" numFmtId="162" xfId="0" applyNumberFormat="1" applyFont="1" applyFill="1" applyBorder="1" applyAlignment="1">
      <alignment horizontal="center" shrinkToFit="1" vertical="center"/>
    </xf>
    <xf fontId="24" fillId="29" borderId="40" numFmtId="2" xfId="0" applyNumberFormat="1" applyFont="1" applyFill="1" applyBorder="1" applyAlignment="1">
      <alignment horizontal="center" shrinkToFit="1" vertical="center"/>
    </xf>
    <xf fontId="7" fillId="5" borderId="23" numFmtId="0" xfId="0" applyFont="1" applyFill="1" applyBorder="1" applyAlignment="1">
      <alignment horizontal="center" vertical="center" wrapText="1"/>
    </xf>
    <xf fontId="24" fillId="0" borderId="35" numFmtId="0" xfId="0" applyFont="1" applyBorder="1" applyAlignment="1">
      <alignment vertical="center" wrapText="1"/>
    </xf>
    <xf fontId="24" fillId="0" borderId="17" numFmtId="0" xfId="0" applyFont="1" applyBorder="1" applyAlignment="1">
      <alignment vertical="center" wrapText="1"/>
    </xf>
    <xf fontId="7" fillId="3" borderId="32" numFmtId="0" xfId="0" applyFont="1" applyFill="1" applyBorder="1" applyAlignment="1">
      <alignment horizontal="center" shrinkToFit="1" vertical="center"/>
    </xf>
    <xf fontId="7" fillId="3" borderId="34" numFmtId="0" xfId="0" applyFont="1" applyFill="1" applyBorder="1" applyAlignment="1">
      <alignment horizontal="center" shrinkToFit="1" vertical="center"/>
    </xf>
    <xf fontId="24" fillId="3" borderId="33" numFmtId="162" xfId="0" applyNumberFormat="1" applyFont="1" applyFill="1" applyBorder="1" applyAlignment="1">
      <alignment horizontal="center" shrinkToFit="1" vertical="center"/>
    </xf>
    <xf fontId="7" fillId="5" borderId="24" numFmtId="0" xfId="0" applyFont="1" applyFill="1" applyBorder="1" applyAlignment="1">
      <alignment horizontal="center" vertical="center"/>
    </xf>
    <xf fontId="24" fillId="0" borderId="19" numFmtId="0" xfId="0" applyFont="1" applyBorder="1" applyAlignment="1">
      <alignment vertical="center" wrapText="1"/>
    </xf>
    <xf fontId="7" fillId="3" borderId="63" numFmtId="0" xfId="0" applyFont="1" applyFill="1" applyBorder="1" applyAlignment="1">
      <alignment horizontal="center" shrinkToFit="1" vertical="center"/>
    </xf>
    <xf fontId="7" fillId="16" borderId="42" numFmtId="0" xfId="0" applyFont="1" applyFill="1" applyBorder="1" applyAlignment="1">
      <alignment horizontal="center" vertical="center" wrapText="1"/>
    </xf>
    <xf fontId="7" fillId="29" borderId="59" numFmtId="0" xfId="0" applyFont="1" applyFill="1" applyBorder="1" applyAlignment="1">
      <alignment horizontal="center" shrinkToFit="1" vertical="center"/>
    </xf>
    <xf fontId="7" fillId="29" borderId="63" numFmtId="0" xfId="0" applyFont="1" applyFill="1" applyBorder="1" applyAlignment="1">
      <alignment horizontal="center" shrinkToFit="1" vertical="center"/>
    </xf>
    <xf fontId="24" fillId="29" borderId="64" numFmtId="2" xfId="0" applyNumberFormat="1" applyFont="1" applyFill="1" applyBorder="1" applyAlignment="1">
      <alignment horizontal="center" shrinkToFit="1" vertical="center"/>
    </xf>
    <xf fontId="7" fillId="30" borderId="16" numFmtId="0" xfId="0" applyFont="1" applyFill="1" applyBorder="1" applyAlignment="1">
      <alignment horizontal="center" shrinkToFit="1" vertical="center"/>
    </xf>
    <xf fontId="24" fillId="30" borderId="64" numFmtId="2" xfId="0" applyNumberFormat="1" applyFont="1" applyFill="1" applyBorder="1" applyAlignment="1">
      <alignment horizontal="center" shrinkToFit="1" vertical="center"/>
    </xf>
    <xf fontId="7" fillId="16" borderId="20" numFmtId="0" xfId="0" applyFont="1" applyFill="1" applyBorder="1" applyAlignment="1">
      <alignment horizontal="center" vertical="center" wrapText="1"/>
    </xf>
    <xf fontId="7" fillId="33" borderId="21" numFmtId="0" xfId="0" applyFont="1" applyFill="1" applyBorder="1" applyAlignment="1">
      <alignment vertical="center" wrapText="1"/>
    </xf>
    <xf fontId="7" fillId="34" borderId="20" numFmtId="0" xfId="0" applyFont="1" applyFill="1" applyBorder="1" applyAlignment="1">
      <alignment vertical="center" wrapText="1"/>
    </xf>
    <xf fontId="24" fillId="30" borderId="66" numFmtId="2" xfId="0" applyNumberFormat="1" applyFont="1" applyFill="1" applyBorder="1" applyAlignment="1">
      <alignment horizontal="center" shrinkToFit="1" vertical="center"/>
    </xf>
    <xf fontId="7" fillId="16" borderId="27" numFmtId="0" xfId="0" applyFont="1" applyFill="1" applyBorder="1" applyAlignment="1">
      <alignment horizontal="center" vertical="center" wrapText="1"/>
    </xf>
    <xf fontId="5" fillId="33" borderId="47" numFmtId="0" xfId="0" applyFont="1" applyFill="1" applyBorder="1" applyAlignment="1">
      <alignment vertical="center" wrapText="1"/>
    </xf>
    <xf fontId="7" fillId="33" borderId="42" numFmtId="0" xfId="0" applyFont="1" applyFill="1" applyBorder="1" applyAlignment="1">
      <alignment vertical="center" wrapText="1"/>
    </xf>
    <xf fontId="5" fillId="33" borderId="20" numFmtId="0" xfId="0" applyFont="1" applyFill="1" applyBorder="1" applyAlignment="1">
      <alignment vertical="center" wrapText="1"/>
    </xf>
    <xf fontId="11" fillId="0" borderId="7" numFmtId="0" xfId="0" applyFont="1" applyBorder="1" applyAlignment="1">
      <alignment horizontal="center" vertical="center" wrapText="1"/>
    </xf>
    <xf fontId="7" fillId="29" borderId="36" numFmtId="0" xfId="0" applyFont="1" applyFill="1" applyBorder="1" applyAlignment="1">
      <alignment horizontal="center" vertical="center"/>
    </xf>
    <xf fontId="7" fillId="29" borderId="38" numFmtId="0" xfId="0" applyFont="1" applyFill="1" applyBorder="1" applyAlignment="1">
      <alignment horizontal="center" vertical="center"/>
    </xf>
    <xf fontId="24" fillId="29" borderId="37" numFmtId="2" xfId="0" applyNumberFormat="1" applyFont="1" applyFill="1" applyBorder="1" applyAlignment="1">
      <alignment horizontal="center" vertical="center"/>
    </xf>
    <xf fontId="5" fillId="33" borderId="27" numFmtId="0" xfId="0" applyFont="1" applyFill="1" applyBorder="1" applyAlignment="1">
      <alignment vertical="center" wrapText="1"/>
    </xf>
    <xf fontId="11" fillId="7" borderId="12" numFmtId="2" xfId="0" applyNumberFormat="1" applyFont="1" applyFill="1" applyBorder="1" applyAlignment="1">
      <alignment horizontal="center" vertical="center" wrapText="1"/>
    </xf>
    <xf fontId="7" fillId="19" borderId="41" numFmtId="0" xfId="0" applyFont="1" applyFill="1" applyBorder="1" applyAlignment="1">
      <alignment horizontal="center" shrinkToFit="1" vertical="center"/>
    </xf>
    <xf fontId="7" fillId="29" borderId="0" numFmtId="0" xfId="0" applyFont="1" applyFill="1" applyAlignment="1">
      <alignment horizontal="center" vertical="center"/>
    </xf>
    <xf fontId="7" fillId="29" borderId="41" numFmtId="0" xfId="0" applyFont="1" applyFill="1" applyBorder="1" applyAlignment="1">
      <alignment horizontal="center" vertical="center"/>
    </xf>
    <xf fontId="24" fillId="29" borderId="40" numFmtId="2" xfId="0" applyNumberFormat="1" applyFont="1" applyFill="1" applyBorder="1" applyAlignment="1">
      <alignment horizontal="center" vertical="center"/>
    </xf>
    <xf fontId="19" fillId="16" borderId="19" numFmtId="0" xfId="0" applyFont="1" applyFill="1" applyBorder="1" applyAlignment="1">
      <alignment horizontal="center" vertical="center" wrapText="1"/>
    </xf>
    <xf fontId="5" fillId="0" borderId="18" numFmtId="0" xfId="0" applyFont="1" applyBorder="1" applyAlignment="1">
      <alignment vertical="center" wrapText="1"/>
    </xf>
    <xf fontId="29" fillId="29" borderId="0" numFmtId="0" xfId="0" applyFont="1" applyFill="1" applyAlignment="1">
      <alignment horizontal="center" shrinkToFit="1" vertical="center"/>
    </xf>
    <xf fontId="28" fillId="29" borderId="0" numFmtId="2" xfId="0" applyNumberFormat="1" applyFont="1" applyFill="1" applyAlignment="1">
      <alignment horizontal="center" shrinkToFit="1" vertical="center"/>
    </xf>
    <xf fontId="19" fillId="6" borderId="19" numFmtId="0" xfId="0" applyFont="1" applyFill="1" applyBorder="1" applyAlignment="1">
      <alignment horizontal="center" vertical="center" wrapText="1"/>
    </xf>
    <xf fontId="28" fillId="29" borderId="37" numFmtId="2" xfId="0" applyNumberFormat="1" applyFont="1" applyFill="1" applyBorder="1" applyAlignment="1">
      <alignment horizontal="center" shrinkToFit="1" vertical="center"/>
    </xf>
    <xf fontId="7" fillId="6" borderId="19" numFmtId="0" xfId="0" applyFont="1" applyFill="1" applyBorder="1" applyAlignment="1">
      <alignment horizontal="center" wrapText="1"/>
    </xf>
    <xf fontId="5" fillId="0" borderId="19" numFmtId="0" xfId="0" applyFont="1" applyBorder="1" applyAlignment="1">
      <alignment vertical="center" wrapText="1"/>
    </xf>
    <xf fontId="7" fillId="19" borderId="16" numFmtId="0" xfId="0" applyFont="1" applyFill="1" applyBorder="1" applyAlignment="1">
      <alignment horizontal="center" shrinkToFit="1" vertical="center"/>
    </xf>
    <xf fontId="24" fillId="19" borderId="60" numFmtId="162" xfId="0" applyNumberFormat="1" applyFont="1" applyFill="1" applyBorder="1" applyAlignment="1">
      <alignment horizontal="center" shrinkToFit="1" vertical="center"/>
    </xf>
    <xf fontId="7" fillId="29" borderId="56" numFmtId="0" xfId="0" applyFont="1" applyFill="1" applyBorder="1" applyAlignment="1">
      <alignment horizontal="center" shrinkToFit="1" vertical="center"/>
    </xf>
    <xf fontId="7" fillId="29" borderId="65" numFmtId="0" xfId="0" applyFont="1" applyFill="1" applyBorder="1" applyAlignment="1">
      <alignment horizontal="center" shrinkToFit="1" vertical="center"/>
    </xf>
    <xf fontId="24" fillId="29" borderId="66" numFmtId="2" xfId="0" applyNumberFormat="1" applyFont="1" applyFill="1" applyBorder="1" applyAlignment="1">
      <alignment horizontal="center" shrinkToFit="1" vertical="center"/>
    </xf>
    <xf fontId="7" fillId="10" borderId="19" numFmtId="0" xfId="0" applyFont="1" applyFill="1" applyBorder="1" applyAlignment="1">
      <alignment horizontal="center" wrapText="1"/>
    </xf>
    <xf fontId="11" fillId="0" borderId="0" numFmtId="0" xfId="0" applyFont="1" applyAlignment="1">
      <alignment wrapText="1"/>
    </xf>
    <xf fontId="11" fillId="5" borderId="0" numFmtId="0" xfId="0" applyFont="1" applyFill="1" applyAlignment="1">
      <alignment wrapText="1"/>
    </xf>
    <xf fontId="24" fillId="3" borderId="60" numFmtId="162" xfId="0" applyNumberFormat="1" applyFont="1" applyFill="1" applyBorder="1" applyAlignment="1">
      <alignment horizontal="center" shrinkToFit="1" vertical="center"/>
    </xf>
    <xf fontId="7" fillId="9" borderId="19" numFmtId="0" xfId="0" applyFont="1" applyFill="1" applyBorder="1" applyAlignment="1">
      <alignment horizontal="center"/>
    </xf>
    <xf fontId="7" fillId="6" borderId="19" numFmtId="0" xfId="0" applyFont="1" applyFill="1" applyBorder="1" applyAlignment="1">
      <alignment horizontal="center"/>
    </xf>
    <xf fontId="11" fillId="0" borderId="0" numFmtId="0" xfId="0" applyFont="1" applyAlignment="1">
      <alignment horizontal="left" vertical="top"/>
    </xf>
    <xf fontId="11" fillId="5" borderId="0" numFmtId="0" xfId="0" applyFont="1" applyFill="1" applyAlignment="1">
      <alignment horizontal="left" vertical="top"/>
    </xf>
    <xf fontId="19" fillId="10" borderId="23" numFmtId="0" xfId="0" applyFont="1" applyFill="1" applyBorder="1" applyAlignment="1">
      <alignment horizontal="center" vertical="center" wrapText="1"/>
    </xf>
    <xf fontId="5" fillId="0" borderId="22" numFmtId="0" xfId="0" applyFont="1" applyBorder="1" applyAlignment="1">
      <alignment vertical="center" wrapText="1"/>
    </xf>
    <xf fontId="7" fillId="0" borderId="42" numFmtId="0" xfId="0" applyFont="1" applyBorder="1" applyAlignment="1">
      <alignment wrapText="1"/>
    </xf>
    <xf fontId="11" fillId="0" borderId="0" numFmtId="0" xfId="0" applyFont="1" applyAlignment="1">
      <alignment horizontal="left" vertical="top" wrapText="1"/>
    </xf>
    <xf fontId="11" fillId="5" borderId="0" numFmtId="0" xfId="0" applyFont="1" applyFill="1" applyAlignment="1">
      <alignment horizontal="left" vertical="top" wrapText="1"/>
    </xf>
    <xf fontId="7" fillId="9" borderId="35" numFmtId="0" xfId="0" applyFont="1" applyFill="1" applyBorder="1" applyAlignment="1">
      <alignment horizontal="center" vertical="center"/>
    </xf>
    <xf fontId="7" fillId="0" borderId="15" numFmtId="0" xfId="0" applyFont="1" applyBorder="1" applyAlignment="1">
      <alignment vertical="center"/>
    </xf>
    <xf fontId="11" fillId="0" borderId="7" numFmtId="0" xfId="0" applyFont="1" applyBorder="1" applyAlignment="1">
      <alignment horizontal="left" vertical="top"/>
    </xf>
    <xf fontId="11" fillId="5" borderId="7" numFmtId="0" xfId="0" applyFont="1" applyFill="1" applyBorder="1" applyAlignment="1">
      <alignment horizontal="left" vertical="top"/>
    </xf>
    <xf fontId="7" fillId="5" borderId="17" numFmtId="162" xfId="0" applyNumberFormat="1" applyFont="1" applyFill="1" applyBorder="1" applyAlignment="1">
      <alignment horizontal="center" vertical="center" wrapText="1"/>
    </xf>
    <xf fontId="7" fillId="17" borderId="54" numFmtId="0" xfId="0" applyFont="1" applyFill="1" applyBorder="1"/>
    <xf fontId="7" fillId="3" borderId="16" numFmtId="0" xfId="0" applyFont="1" applyFill="1" applyBorder="1" applyAlignment="1">
      <alignment horizontal="center" shrinkToFit="1" vertical="center"/>
    </xf>
    <xf fontId="24" fillId="3" borderId="64" numFmtId="162" xfId="0" applyNumberFormat="1" applyFont="1" applyFill="1" applyBorder="1" applyAlignment="1">
      <alignment horizontal="center" shrinkToFit="1" vertical="center"/>
    </xf>
    <xf fontId="7" fillId="30" borderId="53" numFmtId="0" xfId="0" applyFont="1" applyFill="1" applyBorder="1" applyAlignment="1">
      <alignment horizontal="center" shrinkToFit="1" vertical="center"/>
    </xf>
    <xf fontId="7" fillId="30" borderId="57" numFmtId="0" xfId="0" applyFont="1" applyFill="1" applyBorder="1" applyAlignment="1">
      <alignment horizontal="center" shrinkToFit="1" vertical="center"/>
    </xf>
    <xf fontId="24" fillId="30" borderId="58" numFmtId="2" xfId="0" applyNumberFormat="1" applyFont="1" applyFill="1" applyBorder="1" applyAlignment="1">
      <alignment horizontal="center" shrinkToFit="1" vertical="center"/>
    </xf>
    <xf fontId="7" fillId="5" borderId="20" numFmtId="162" xfId="0" applyNumberFormat="1" applyFont="1" applyFill="1" applyBorder="1" applyAlignment="1">
      <alignment horizontal="center" vertical="center" wrapText="1"/>
    </xf>
    <xf fontId="7" fillId="30" borderId="28" numFmtId="0" xfId="0" applyFont="1" applyFill="1" applyBorder="1" applyAlignment="1">
      <alignment horizontal="center" shrinkToFit="1" vertical="center"/>
    </xf>
    <xf fontId="5" fillId="0" borderId="23" numFmtId="0" xfId="0" applyFont="1" applyBorder="1" applyAlignment="1">
      <alignment vertical="center" wrapText="1"/>
    </xf>
    <xf fontId="12" fillId="23" borderId="41" numFmtId="2" xfId="0" applyNumberFormat="1" applyFont="1" applyFill="1" applyBorder="1" applyAlignment="1">
      <alignment horizontal="center" vertical="center" wrapText="1"/>
    </xf>
    <xf fontId="12" fillId="23" borderId="69" numFmtId="2" xfId="0" applyNumberFormat="1" applyFont="1" applyFill="1" applyBorder="1" applyAlignment="1">
      <alignment horizontal="center" vertical="center" wrapText="1"/>
    </xf>
    <xf fontId="12" fillId="5" borderId="69" numFmtId="2" xfId="0" applyNumberFormat="1" applyFont="1" applyFill="1" applyBorder="1" applyAlignment="1">
      <alignment horizontal="center" vertical="center" wrapText="1"/>
    </xf>
    <xf fontId="7" fillId="3" borderId="65" numFmtId="0" xfId="0" applyFont="1" applyFill="1" applyBorder="1" applyAlignment="1">
      <alignment horizontal="center" shrinkToFit="1" vertical="center"/>
    </xf>
    <xf fontId="24" fillId="3" borderId="55" numFmtId="162" xfId="0" applyNumberFormat="1" applyFont="1" applyFill="1" applyBorder="1" applyAlignment="1">
      <alignment horizontal="center" shrinkToFit="1" vertical="center"/>
    </xf>
    <xf fontId="7" fillId="0" borderId="35" numFmtId="0" xfId="0" applyFont="1" applyBorder="1" applyAlignment="1">
      <alignment vertical="center"/>
    </xf>
    <xf fontId="7" fillId="26" borderId="0" numFmtId="0" xfId="0" applyFont="1" applyFill="1" applyAlignment="1">
      <alignment horizontal="center" shrinkToFit="1" vertical="center"/>
    </xf>
    <xf fontId="7" fillId="26" borderId="34" numFmtId="0" xfId="0" applyFont="1" applyFill="1" applyBorder="1" applyAlignment="1">
      <alignment horizontal="center" shrinkToFit="1" vertical="center"/>
    </xf>
    <xf fontId="24" fillId="26" borderId="33" numFmtId="2" xfId="0" applyNumberFormat="1" applyFont="1" applyFill="1" applyBorder="1" applyAlignment="1">
      <alignment horizontal="center" shrinkToFit="1" vertical="center"/>
    </xf>
    <xf fontId="7" fillId="10" borderId="19" numFmtId="0" xfId="0" applyFont="1" applyFill="1" applyBorder="1" applyAlignment="1">
      <alignment horizontal="center" vertical="center"/>
    </xf>
    <xf fontId="7" fillId="26" borderId="39" numFmtId="0" xfId="0" applyFont="1" applyFill="1" applyBorder="1" applyAlignment="1">
      <alignment horizontal="center" shrinkToFit="1" vertical="center"/>
    </xf>
    <xf fontId="7" fillId="26" borderId="41" numFmtId="0" xfId="0" applyFont="1" applyFill="1" applyBorder="1" applyAlignment="1">
      <alignment horizontal="center" shrinkToFit="1" vertical="center"/>
    </xf>
    <xf fontId="24" fillId="26" borderId="0" numFmtId="2" xfId="0" applyNumberFormat="1" applyFont="1" applyFill="1" applyAlignment="1">
      <alignment horizontal="center" shrinkToFit="1" vertical="center"/>
    </xf>
    <xf fontId="11" fillId="17" borderId="20" numFmtId="2" xfId="0" applyNumberFormat="1" applyFont="1" applyFill="1" applyBorder="1" applyAlignment="1">
      <alignment horizontal="center" vertical="center"/>
    </xf>
    <xf fontId="11" fillId="17" borderId="42" numFmtId="2" xfId="0" applyNumberFormat="1" applyFont="1" applyFill="1" applyBorder="1" applyAlignment="1">
      <alignment horizontal="center" vertical="center" wrapText="1"/>
    </xf>
    <xf fontId="7" fillId="26" borderId="32" numFmtId="0" xfId="0" applyFont="1" applyFill="1" applyBorder="1" applyAlignment="1">
      <alignment horizontal="center" shrinkToFit="1" vertical="center"/>
    </xf>
    <xf fontId="7" fillId="5" borderId="20" numFmtId="2" xfId="0" applyNumberFormat="1" applyFont="1" applyFill="1" applyBorder="1" applyAlignment="1">
      <alignment horizontal="center" vertical="center" wrapText="1"/>
    </xf>
    <xf fontId="7" fillId="0" borderId="23" numFmtId="0" xfId="0" applyFont="1" applyBorder="1" applyAlignment="1">
      <alignment horizontal="center" vertical="center"/>
    </xf>
    <xf fontId="7" fillId="35" borderId="59" numFmtId="0" xfId="0" applyFont="1" applyFill="1" applyBorder="1" applyAlignment="1">
      <alignment horizontal="center" shrinkToFit="1" vertical="center"/>
    </xf>
    <xf fontId="7" fillId="35" borderId="63" numFmtId="0" xfId="0" applyFont="1" applyFill="1" applyBorder="1" applyAlignment="1">
      <alignment horizontal="center" shrinkToFit="1" vertical="center"/>
    </xf>
    <xf fontId="24" fillId="35" borderId="64" numFmtId="162" xfId="0" applyNumberFormat="1" applyFont="1" applyFill="1" applyBorder="1" applyAlignment="1">
      <alignment horizontal="center" shrinkToFit="1" vertical="center"/>
    </xf>
    <xf fontId="7" fillId="36" borderId="56" numFmtId="0" xfId="0" applyFont="1" applyFill="1" applyBorder="1" applyAlignment="1">
      <alignment horizontal="center" shrinkToFit="1" vertical="center"/>
    </xf>
    <xf fontId="7" fillId="36" borderId="65" numFmtId="0" xfId="0" applyFont="1" applyFill="1" applyBorder="1" applyAlignment="1">
      <alignment horizontal="center" shrinkToFit="1" vertical="center"/>
    </xf>
    <xf fontId="24" fillId="36" borderId="66" numFmtId="2" xfId="0" applyNumberFormat="1" applyFont="1" applyFill="1" applyBorder="1" applyAlignment="1">
      <alignment horizontal="center" shrinkToFit="1" vertical="center"/>
    </xf>
    <xf fontId="7" fillId="0" borderId="20" numFmtId="0" xfId="0" applyFont="1" applyBorder="1" applyAlignment="1">
      <alignment horizontal="center" vertical="center"/>
    </xf>
    <xf fontId="7" fillId="16" borderId="42" numFmtId="0" xfId="0" applyFont="1" applyFill="1" applyBorder="1" applyAlignment="1">
      <alignment horizontal="center" vertical="center"/>
    </xf>
    <xf fontId="7" fillId="17" borderId="19" numFmtId="0" xfId="0" applyFont="1" applyFill="1" applyBorder="1" applyAlignment="1">
      <alignment vertical="center"/>
    </xf>
    <xf fontId="7" fillId="37" borderId="19" numFmtId="0" xfId="0" applyFont="1" applyFill="1" applyBorder="1" applyAlignment="1">
      <alignment horizontal="left" vertical="center" wrapText="1"/>
    </xf>
    <xf fontId="7" fillId="35" borderId="16" numFmtId="0" xfId="0" applyFont="1" applyFill="1" applyBorder="1" applyAlignment="1">
      <alignment horizontal="center" shrinkToFit="1" vertical="center"/>
    </xf>
    <xf fontId="7" fillId="35" borderId="7" numFmtId="0" xfId="0" applyFont="1" applyFill="1" applyBorder="1" applyAlignment="1">
      <alignment horizontal="center" shrinkToFit="1" vertical="center"/>
    </xf>
    <xf fontId="24" fillId="35" borderId="37" numFmtId="162" xfId="0" applyNumberFormat="1" applyFont="1" applyFill="1" applyBorder="1" applyAlignment="1">
      <alignment horizontal="center" shrinkToFit="1" vertical="center"/>
    </xf>
    <xf fontId="28" fillId="36" borderId="66" numFmtId="2" xfId="0" applyNumberFormat="1" applyFont="1" applyFill="1" applyBorder="1" applyAlignment="1">
      <alignment horizontal="center" shrinkToFit="1" vertical="center"/>
    </xf>
    <xf fontId="11" fillId="17" borderId="42" numFmtId="2" xfId="0" applyNumberFormat="1" applyFont="1" applyFill="1" applyBorder="1" applyAlignment="1">
      <alignment horizontal="center" vertical="center"/>
    </xf>
    <xf fontId="7" fillId="36" borderId="28" numFmtId="0" xfId="0" applyFont="1" applyFill="1" applyBorder="1" applyAlignment="1">
      <alignment horizontal="center" shrinkToFit="1" vertical="center"/>
    </xf>
    <xf fontId="7" fillId="36" borderId="31" numFmtId="0" xfId="0" applyFont="1" applyFill="1" applyBorder="1" applyAlignment="1">
      <alignment horizontal="center" shrinkToFit="1" vertical="center"/>
    </xf>
    <xf fontId="24" fillId="36" borderId="29" numFmtId="2" xfId="0" applyNumberFormat="1" applyFont="1" applyFill="1" applyBorder="1" applyAlignment="1">
      <alignment horizontal="center" shrinkToFit="1" vertical="center"/>
    </xf>
    <xf fontId="7" fillId="16" borderId="24" numFmtId="0" xfId="0" applyFont="1" applyFill="1" applyBorder="1" applyAlignment="1">
      <alignment horizontal="center" vertical="center"/>
    </xf>
    <xf fontId="7" fillId="27" borderId="17" numFmtId="0" xfId="0" applyFont="1" applyFill="1" applyBorder="1" applyAlignment="1">
      <alignment horizontal="left" vertical="center" wrapText="1"/>
    </xf>
    <xf fontId="7" fillId="0" borderId="23" numFmtId="0" xfId="0" applyFont="1" applyBorder="1" applyAlignment="1">
      <alignment horizontal="center" vertical="center" wrapText="1"/>
    </xf>
    <xf fontId="7" fillId="35" borderId="36" numFmtId="0" xfId="0" applyFont="1" applyFill="1" applyBorder="1" applyAlignment="1">
      <alignment horizontal="center" shrinkToFit="1" vertical="center"/>
    </xf>
    <xf fontId="7" fillId="35" borderId="38" numFmtId="0" xfId="0" applyFont="1" applyFill="1" applyBorder="1" applyAlignment="1">
      <alignment horizontal="center" shrinkToFit="1" vertical="center"/>
    </xf>
    <xf fontId="7" fillId="36" borderId="56" numFmtId="0" xfId="0" applyFont="1" applyFill="1" applyBorder="1" applyAlignment="1">
      <alignment horizontal="center" vertical="center"/>
    </xf>
    <xf fontId="7" fillId="36" borderId="65" numFmtId="0" xfId="0" applyFont="1" applyFill="1" applyBorder="1" applyAlignment="1">
      <alignment horizontal="center" vertical="center"/>
    </xf>
    <xf fontId="24" fillId="36" borderId="66" numFmtId="2" xfId="0" applyNumberFormat="1" applyFont="1" applyFill="1" applyBorder="1" applyAlignment="1">
      <alignment horizontal="center" vertical="center"/>
    </xf>
    <xf fontId="7" fillId="5" borderId="27" numFmtId="162" xfId="0" applyNumberFormat="1" applyFont="1" applyFill="1" applyBorder="1" applyAlignment="1">
      <alignment horizontal="center" vertical="center"/>
    </xf>
    <xf fontId="7" fillId="16" borderId="21" numFmtId="0" xfId="0" applyFont="1" applyFill="1" applyBorder="1" applyAlignment="1">
      <alignment horizontal="center" vertical="center"/>
    </xf>
    <xf fontId="7" fillId="0" borderId="27" numFmtId="0" xfId="0" applyFont="1" applyBorder="1" applyAlignment="1">
      <alignment horizontal="center" vertical="center" wrapText="1"/>
    </xf>
    <xf fontId="7" fillId="0" borderId="47" numFmtId="0" xfId="0" applyFont="1" applyBorder="1" applyAlignment="1">
      <alignment vertical="center" wrapText="1"/>
    </xf>
    <xf fontId="11" fillId="23" borderId="0" numFmtId="2" xfId="0" applyNumberFormat="1" applyFont="1" applyFill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8" fillId="0" borderId="74" numFmtId="162" xfId="0" applyNumberFormat="1" applyFont="1" applyBorder="1" applyAlignment="1">
      <alignment horizontal="center" vertical="center" wrapText="1"/>
    </xf>
    <xf fontId="7" fillId="15" borderId="21" numFmtId="0" xfId="0" applyFont="1" applyFill="1" applyBorder="1" applyAlignment="1">
      <alignment horizontal="center" shrinkToFit="1" vertical="center"/>
    </xf>
    <xf fontId="7" fillId="15" borderId="62" numFmtId="0" xfId="0" applyFont="1" applyFill="1" applyBorder="1" applyAlignment="1">
      <alignment horizontal="center" shrinkToFit="1" vertical="center"/>
    </xf>
    <xf fontId="7" fillId="26" borderId="31" numFmtId="0" xfId="0" applyFont="1" applyFill="1" applyBorder="1" applyAlignment="1">
      <alignment horizontal="center" shrinkToFit="1" vertical="center"/>
    </xf>
    <xf fontId="24" fillId="26" borderId="29" numFmtId="2" xfId="0" applyNumberFormat="1" applyFont="1" applyFill="1" applyBorder="1" applyAlignment="1">
      <alignment horizontal="center" shrinkToFit="1" vertical="center"/>
    </xf>
    <xf fontId="7" fillId="5" borderId="14" numFmtId="0" xfId="0" applyFont="1" applyFill="1" applyBorder="1" applyAlignment="1">
      <alignment horizontal="left" vertical="center" wrapText="1"/>
    </xf>
    <xf fontId="8" fillId="0" borderId="28" numFmtId="0" xfId="0" applyFont="1" applyBorder="1" applyAlignment="1">
      <alignment horizontal="center" vertical="center" wrapText="1"/>
    </xf>
    <xf fontId="8" fillId="0" borderId="31" numFmtId="0" xfId="0" applyFont="1" applyBorder="1" applyAlignment="1">
      <alignment horizontal="center" vertical="center" wrapText="1"/>
    </xf>
    <xf fontId="8" fillId="0" borderId="75" numFmtId="0" xfId="0" applyFont="1" applyBorder="1" applyAlignment="1">
      <alignment horizontal="center" vertical="center" wrapText="1"/>
    </xf>
    <xf fontId="7" fillId="28" borderId="49" numFmtId="0" xfId="0" applyFont="1" applyFill="1" applyBorder="1" applyAlignment="1">
      <alignment shrinkToFit="1" vertical="center"/>
    </xf>
    <xf fontId="7" fillId="28" borderId="71" numFmtId="0" xfId="0" applyFont="1" applyFill="1" applyBorder="1" applyAlignment="1">
      <alignment shrinkToFit="1" vertical="center"/>
    </xf>
    <xf fontId="7" fillId="28" borderId="71" numFmtId="162" xfId="0" applyNumberFormat="1" applyFont="1" applyFill="1" applyBorder="1" applyAlignment="1">
      <alignment shrinkToFit="1" vertical="center"/>
    </xf>
    <xf fontId="24" fillId="38" borderId="67" numFmtId="162" xfId="0" applyNumberFormat="1" applyFont="1" applyFill="1" applyBorder="1" applyAlignment="1">
      <alignment shrinkToFit="1" vertical="center"/>
    </xf>
    <xf fontId="7" fillId="36" borderId="49" numFmtId="0" xfId="0" applyFont="1" applyFill="1" applyBorder="1" applyAlignment="1">
      <alignment shrinkToFit="1" vertical="center"/>
    </xf>
    <xf fontId="7" fillId="36" borderId="71" numFmtId="0" xfId="0" applyFont="1" applyFill="1" applyBorder="1" applyAlignment="1">
      <alignment shrinkToFit="1" vertical="center"/>
    </xf>
    <xf fontId="24" fillId="36" borderId="67" numFmtId="2" xfId="0" applyNumberFormat="1" applyFont="1" applyFill="1" applyBorder="1" applyAlignment="1">
      <alignment shrinkToFit="1" vertical="center"/>
    </xf>
    <xf fontId="8" fillId="0" borderId="0" numFmtId="0" xfId="0" applyFont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7" fillId="26" borderId="36" numFmtId="0" xfId="0" applyFont="1" applyFill="1" applyBorder="1" applyAlignment="1">
      <alignment horizontal="center" shrinkToFit="1" vertical="center"/>
    </xf>
    <xf fontId="7" fillId="26" borderId="38" numFmtId="0" xfId="0" applyFont="1" applyFill="1" applyBorder="1" applyAlignment="1">
      <alignment horizontal="center" shrinkToFit="1" vertical="center"/>
    </xf>
    <xf fontId="24" fillId="26" borderId="37" numFmtId="2" xfId="0" applyNumberFormat="1" applyFont="1" applyFill="1" applyBorder="1" applyAlignment="1">
      <alignment horizontal="center" shrinkToFit="1" vertical="center"/>
    </xf>
    <xf fontId="2" fillId="5" borderId="20" numFmtId="0" xfId="0" applyFont="1" applyFill="1" applyBorder="1" applyAlignment="1">
      <alignment horizontal="left" vertical="center" wrapText="1"/>
    </xf>
    <xf fontId="5" fillId="5" borderId="0" numFmtId="0" xfId="0" applyFont="1" applyFill="1" applyAlignment="1">
      <alignment horizontal="center" vertical="center" wrapText="1"/>
    </xf>
    <xf fontId="2" fillId="5" borderId="17" numFmtId="0" xfId="0" applyFont="1" applyFill="1" applyBorder="1" applyAlignment="1">
      <alignment horizontal="left" vertical="center" wrapText="1"/>
    </xf>
    <xf fontId="5" fillId="5" borderId="7" numFmtId="0" xfId="0" applyFont="1" applyFill="1" applyBorder="1" applyAlignment="1">
      <alignment horizontal="center" vertical="center" wrapText="1"/>
    </xf>
    <xf fontId="24" fillId="22" borderId="20" numFmtId="0" xfId="0" applyFont="1" applyFill="1" applyBorder="1" applyAlignment="1">
      <alignment horizontal="left" vertical="center" wrapText="1"/>
    </xf>
    <xf fontId="8" fillId="0" borderId="12" numFmtId="0" xfId="0" applyFont="1" applyBorder="1" applyAlignment="1">
      <alignment horizontal="center" vertical="center" wrapText="1"/>
    </xf>
    <xf fontId="8" fillId="0" borderId="76" numFmtId="0" xfId="0" applyFont="1" applyBorder="1" applyAlignment="1">
      <alignment horizontal="center" vertical="center" wrapText="1"/>
    </xf>
    <xf fontId="7" fillId="35" borderId="47" numFmtId="0" xfId="0" applyFont="1" applyFill="1" applyBorder="1" applyAlignment="1">
      <alignment shrinkToFit="1" vertical="center"/>
    </xf>
    <xf fontId="7" fillId="35" borderId="12" numFmtId="0" xfId="0" applyFont="1" applyFill="1" applyBorder="1" applyAlignment="1">
      <alignment shrinkToFit="1" vertical="center"/>
    </xf>
    <xf fontId="24" fillId="35" borderId="55" numFmtId="162" xfId="0" applyNumberFormat="1" applyFont="1" applyFill="1" applyBorder="1" applyAlignment="1">
      <alignment shrinkToFit="1" vertical="center"/>
    </xf>
    <xf fontId="7" fillId="36" borderId="47" numFmtId="0" xfId="0" applyFont="1" applyFill="1" applyBorder="1" applyAlignment="1">
      <alignment vertical="center"/>
    </xf>
    <xf fontId="7" fillId="36" borderId="76" numFmtId="0" xfId="0" applyFont="1" applyFill="1" applyBorder="1" applyAlignment="1">
      <alignment vertical="center"/>
    </xf>
    <xf fontId="24" fillId="36" borderId="66" numFmtId="2" xfId="0" applyNumberFormat="1" applyFont="1" applyFill="1" applyBorder="1" applyAlignment="1">
      <alignment vertical="center"/>
    </xf>
    <xf fontId="7" fillId="10" borderId="13" numFmtId="2" xfId="0" applyNumberFormat="1" applyFont="1" applyFill="1" applyBorder="1" applyAlignment="1">
      <alignment vertical="center"/>
    </xf>
    <xf fontId="7" fillId="10" borderId="14" numFmtId="2" xfId="0" applyNumberFormat="1" applyFont="1" applyFill="1" applyBorder="1" applyAlignment="1">
      <alignment horizontal="center" vertical="center"/>
    </xf>
    <xf fontId="7" fillId="10" borderId="14" numFmtId="2" xfId="0" applyNumberFormat="1" applyFont="1" applyFill="1" applyBorder="1" applyAlignment="1">
      <alignment vertical="center"/>
    </xf>
    <xf fontId="7" fillId="0" borderId="14" numFmtId="2" xfId="0" applyNumberFormat="1" applyFont="1" applyBorder="1" applyAlignment="1">
      <alignment vertical="center"/>
    </xf>
    <xf fontId="11" fillId="5" borderId="45" numFmtId="2" xfId="0" applyNumberFormat="1" applyFont="1" applyFill="1" applyBorder="1" applyAlignment="1">
      <alignment horizontal="center" vertical="center"/>
    </xf>
    <xf fontId="22" fillId="10" borderId="14" numFmtId="2" xfId="0" applyNumberFormat="1" applyFont="1" applyFill="1" applyBorder="1" applyAlignment="1">
      <alignment horizontal="center" vertical="center"/>
    </xf>
    <xf fontId="22" fillId="10" borderId="28" numFmtId="2" xfId="0" applyNumberFormat="1" applyFont="1" applyFill="1" applyBorder="1" applyAlignment="1">
      <alignment horizontal="center" vertical="center"/>
    </xf>
    <xf fontId="22" fillId="10" borderId="31" numFmtId="2" xfId="0" applyNumberFormat="1" applyFont="1" applyFill="1" applyBorder="1" applyAlignment="1">
      <alignment horizontal="center" vertical="center"/>
    </xf>
    <xf fontId="22" fillId="10" borderId="29" numFmtId="2" xfId="0" applyNumberFormat="1" applyFont="1" applyFill="1" applyBorder="1" applyAlignment="1">
      <alignment horizontal="center" vertical="center"/>
    </xf>
    <xf fontId="11" fillId="10" borderId="25" numFmtId="2" xfId="0" applyNumberFormat="1" applyFont="1" applyFill="1" applyBorder="1" applyAlignment="1">
      <alignment horizontal="center" vertical="center"/>
    </xf>
    <xf fontId="22" fillId="10" borderId="25" numFmtId="2" xfId="0" applyNumberFormat="1" applyFont="1" applyFill="1" applyBorder="1" applyAlignment="1">
      <alignment horizontal="center" vertical="center"/>
    </xf>
    <xf fontId="22" fillId="10" borderId="13" numFmtId="2" xfId="0" applyNumberFormat="1" applyFont="1" applyFill="1" applyBorder="1" applyAlignment="1">
      <alignment horizontal="center" vertical="center"/>
    </xf>
    <xf fontId="22" fillId="10" borderId="75" numFmtId="2" xfId="0" applyNumberFormat="1" applyFont="1" applyFill="1" applyBorder="1" applyAlignment="1">
      <alignment horizontal="center" vertical="center"/>
    </xf>
    <xf fontId="22" fillId="10" borderId="24" numFmtId="2" xfId="0" applyNumberFormat="1" applyFont="1" applyFill="1" applyBorder="1" applyAlignment="1">
      <alignment horizontal="center" vertical="center"/>
    </xf>
    <xf fontId="18" fillId="22" borderId="20" numFmtId="0" xfId="0" applyFont="1" applyFill="1" applyBorder="1" applyAlignment="1">
      <alignment horizontal="left" vertical="center" wrapText="1"/>
    </xf>
    <xf fontId="7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center" vertical="center" wrapText="1"/>
    </xf>
    <xf fontId="7" fillId="0" borderId="0" numFmtId="162" xfId="0" applyNumberFormat="1" applyFont="1" applyAlignment="1">
      <alignment horizontal="center" shrinkToFit="1" vertical="center"/>
    </xf>
    <xf fontId="30" fillId="0" borderId="14" numFmtId="0" xfId="0" applyFont="1" applyBorder="1" applyAlignment="1">
      <alignment horizontal="center" wrapText="1"/>
    </xf>
    <xf fontId="30" fillId="0" borderId="26" numFmtId="0" xfId="0" applyFont="1" applyBorder="1" applyAlignment="1">
      <alignment horizontal="center" wrapText="1"/>
    </xf>
    <xf fontId="11" fillId="0" borderId="14" numFmtId="2" xfId="0" applyNumberFormat="1" applyFont="1" applyBorder="1" applyAlignment="1">
      <alignment horizontal="center" vertical="center"/>
    </xf>
    <xf fontId="7" fillId="0" borderId="0" numFmtId="162" xfId="0" applyNumberFormat="1" applyFont="1" applyAlignment="1">
      <alignment horizontal="center" vertical="center"/>
    </xf>
    <xf fontId="7" fillId="5" borderId="0" numFmtId="0" xfId="0" applyFont="1" applyFill="1" applyAlignment="1">
      <alignment vertical="center" wrapText="1"/>
    </xf>
    <xf fontId="22" fillId="5" borderId="0" numFmtId="0" xfId="0" applyFont="1" applyFill="1" applyAlignment="1">
      <alignment horizontal="center" vertical="center"/>
    </xf>
    <xf fontId="22" fillId="5" borderId="0" numFmtId="0" xfId="0" applyFont="1" applyFill="1" applyAlignment="1">
      <alignment horizontal="center"/>
    </xf>
    <xf fontId="22" fillId="2" borderId="0" numFmtId="0" xfId="0" applyFont="1" applyFill="1" applyAlignment="1">
      <alignment horizontal="center"/>
    </xf>
    <xf fontId="19" fillId="0" borderId="14" numFmtId="0" xfId="0" applyFont="1" applyBorder="1" applyAlignment="1">
      <alignment horizontal="center" wrapText="1"/>
    </xf>
    <xf fontId="19" fillId="0" borderId="26" numFmtId="0" xfId="0" applyFont="1" applyBorder="1" applyAlignment="1">
      <alignment horizontal="center" wrapText="1"/>
    </xf>
    <xf fontId="22" fillId="2" borderId="14" numFmtId="2" xfId="0" applyNumberFormat="1" applyFont="1" applyFill="1" applyBorder="1" applyAlignment="1">
      <alignment horizontal="center" vertical="center"/>
    </xf>
    <xf fontId="19" fillId="2" borderId="0" numFmtId="2" xfId="0" applyNumberFormat="1" applyFont="1" applyFill="1" applyAlignment="1">
      <alignment horizontal="center"/>
    </xf>
    <xf fontId="7" fillId="0" borderId="0" numFmtId="0" xfId="0" applyFont="1" applyAlignment="1">
      <alignment vertical="center"/>
    </xf>
    <xf fontId="11" fillId="39" borderId="0" numFmtId="2" xfId="0" applyNumberFormat="1" applyFont="1" applyFill="1" applyAlignment="1">
      <alignment horizontal="center" vertical="center" wrapText="1"/>
    </xf>
    <xf fontId="5" fillId="5" borderId="0" numFmtId="0" xfId="0" applyFont="1" applyFill="1" applyAlignment="1">
      <alignment horizontal="left" vertical="center" wrapText="1"/>
    </xf>
    <xf fontId="11" fillId="5" borderId="0" numFmtId="0" xfId="0" applyFont="1" applyFill="1" applyAlignment="1">
      <alignment horizontal="center" wrapText="1"/>
    </xf>
    <xf fontId="11" fillId="0" borderId="0" numFmtId="0" xfId="0" applyFont="1" applyAlignment="1">
      <alignment horizontal="center"/>
    </xf>
    <xf fontId="22" fillId="5" borderId="14" numFmtId="2" xfId="0" applyNumberFormat="1" applyFont="1" applyFill="1" applyBorder="1" applyAlignment="1">
      <alignment horizontal="center" vertical="center"/>
    </xf>
    <xf fontId="19" fillId="5" borderId="0" numFmtId="0" xfId="0" applyFont="1" applyFill="1" applyAlignment="1">
      <alignment horizontal="center"/>
    </xf>
    <xf fontId="22" fillId="0" borderId="0" numFmtId="2" xfId="0" applyNumberFormat="1" applyFont="1" applyAlignment="1">
      <alignment horizontal="center"/>
    </xf>
    <xf fontId="19" fillId="2" borderId="0" numFmtId="2" xfId="0" applyNumberFormat="1" applyFont="1" applyFill="1" applyAlignment="1">
      <alignment horizontal="center" vertical="center"/>
    </xf>
    <xf fontId="5" fillId="0" borderId="12" numFmtId="0" xfId="0" applyFont="1" applyBorder="1"/>
    <xf fontId="19" fillId="2" borderId="0" numFmtId="0" xfId="0" applyFont="1" applyFill="1" applyAlignment="1">
      <alignment horizontal="center"/>
    </xf>
    <xf fontId="19" fillId="0" borderId="55" numFmtId="0" xfId="0" applyFont="1" applyBorder="1" applyAlignment="1">
      <alignment wrapText="1"/>
    </xf>
    <xf fontId="12" fillId="14" borderId="14" numFmtId="0" xfId="0" applyFont="1" applyFill="1" applyBorder="1" applyAlignment="1">
      <alignment vertical="top" wrapText="1"/>
    </xf>
    <xf fontId="12" fillId="0" borderId="25" numFmtId="0" xfId="0" applyFont="1" applyBorder="1" applyAlignment="1">
      <alignment vertical="top" wrapText="1"/>
    </xf>
    <xf fontId="11" fillId="40" borderId="13" numFmtId="0" xfId="0" applyFont="1" applyFill="1" applyBorder="1" applyAlignment="1">
      <alignment horizontal="center" vertical="center" wrapText="1"/>
    </xf>
    <xf fontId="11" fillId="40" borderId="44" numFmtId="0" xfId="0" applyFont="1" applyFill="1" applyBorder="1" applyAlignment="1">
      <alignment horizontal="center" vertical="center" wrapText="1"/>
    </xf>
    <xf fontId="11" fillId="5" borderId="44" numFmtId="0" xfId="0" applyFont="1" applyFill="1" applyBorder="1" applyAlignment="1">
      <alignment horizontal="center" vertical="center" wrapText="1"/>
    </xf>
    <xf fontId="22" fillId="10" borderId="13" numFmtId="0" xfId="0" applyFont="1" applyFill="1" applyBorder="1" applyAlignment="1">
      <alignment horizontal="center" vertical="center"/>
    </xf>
    <xf fontId="22" fillId="10" borderId="25" numFmtId="0" xfId="0" applyFont="1" applyFill="1" applyBorder="1" applyAlignment="1">
      <alignment horizontal="center" vertical="center"/>
    </xf>
    <xf fontId="11" fillId="10" borderId="25" numFmtId="0" xfId="0" applyFont="1" applyFill="1" applyBorder="1" applyAlignment="1">
      <alignment horizontal="center" vertical="center"/>
    </xf>
    <xf fontId="19" fillId="0" borderId="26" numFmtId="0" xfId="0" applyFont="1" applyBorder="1"/>
    <xf fontId="12" fillId="14" borderId="44" numFmtId="0" xfId="0" applyFont="1" applyFill="1" applyBorder="1" applyAlignment="1">
      <alignment vertical="top" wrapText="1"/>
    </xf>
    <xf fontId="19" fillId="0" borderId="48" numFmtId="0" xfId="0" applyFont="1" applyBorder="1" applyAlignment="1">
      <alignment wrapText="1"/>
    </xf>
    <xf fontId="12" fillId="14" borderId="24" numFmtId="0" xfId="0" applyFont="1" applyFill="1" applyBorder="1" applyAlignment="1">
      <alignment vertical="top" wrapText="1"/>
    </xf>
    <xf fontId="12" fillId="0" borderId="24" numFmtId="0" xfId="0" applyFont="1" applyBorder="1" applyAlignment="1">
      <alignment vertical="top" wrapText="1"/>
    </xf>
    <xf fontId="12" fillId="0" borderId="20" numFmtId="0" xfId="0" applyFont="1" applyBorder="1" applyAlignment="1">
      <alignment vertical="top" wrapText="1"/>
    </xf>
    <xf fontId="11" fillId="40" borderId="12" numFmtId="0" xfId="0" applyFont="1" applyFill="1" applyBorder="1" applyAlignment="1">
      <alignment horizontal="center" vertical="center" wrapText="1"/>
    </xf>
    <xf fontId="11" fillId="40" borderId="0" numFmtId="0" xfId="0" applyFont="1" applyFill="1" applyAlignment="1">
      <alignment horizontal="center" vertical="center" wrapText="1"/>
    </xf>
    <xf fontId="5" fillId="5" borderId="8" numFmtId="0" xfId="0" applyFont="1" applyFill="1" applyBorder="1"/>
    <xf fontId="5" fillId="5" borderId="63" numFmtId="0" xfId="0" applyFont="1" applyFill="1" applyBorder="1"/>
    <xf fontId="5" fillId="5" borderId="6" numFmtId="0" xfId="0" applyFont="1" applyFill="1" applyBorder="1"/>
    <xf fontId="7" fillId="5" borderId="32" numFmtId="0" xfId="0" applyFont="1" applyFill="1" applyBorder="1" applyAlignment="1">
      <alignment horizontal="center" shrinkToFit="1" vertical="center"/>
    </xf>
    <xf fontId="24" fillId="5" borderId="33" numFmtId="162" xfId="0" applyNumberFormat="1" applyFont="1" applyFill="1" applyBorder="1" applyAlignment="1">
      <alignment horizontal="center" shrinkToFit="1" vertical="center"/>
    </xf>
    <xf fontId="24" fillId="5" borderId="64" numFmtId="2" xfId="0" applyNumberFormat="1" applyFont="1" applyFill="1" applyBorder="1" applyAlignment="1">
      <alignment horizontal="center" shrinkToFit="1" vertical="center"/>
    </xf>
    <xf fontId="24" fillId="5" borderId="37" numFmtId="2" xfId="0" applyNumberFormat="1" applyFont="1" applyFill="1" applyBorder="1" applyAlignment="1">
      <alignment horizontal="center" shrinkToFit="1" vertical="center"/>
    </xf>
    <xf fontId="7" fillId="9" borderId="15" numFmtId="0" xfId="0" applyFont="1" applyFill="1" applyBorder="1" applyAlignment="1">
      <alignment horizontal="center" vertical="center" wrapText="1"/>
    </xf>
    <xf fontId="11" fillId="41" borderId="26" numFmtId="2" xfId="0" applyNumberFormat="1" applyFont="1" applyFill="1" applyBorder="1" applyAlignment="1">
      <alignment horizontal="center" vertical="center" wrapText="1"/>
    </xf>
    <xf fontId="11" fillId="41" borderId="48" numFmtId="2" xfId="0" applyNumberFormat="1" applyFont="1" applyFill="1" applyBorder="1" applyAlignment="1">
      <alignment horizontal="center" vertical="center" wrapText="1"/>
    </xf>
    <xf fontId="11" fillId="5" borderId="48" numFmtId="2" xfId="0" applyNumberFormat="1" applyFont="1" applyFill="1" applyBorder="1" applyAlignment="1">
      <alignment horizontal="center" vertical="center" wrapText="1"/>
    </xf>
    <xf fontId="24" fillId="5" borderId="0" numFmtId="2" xfId="0" applyNumberFormat="1" applyFont="1" applyFill="1" applyAlignment="1">
      <alignment horizontal="center" shrinkToFit="1" vertical="center"/>
    </xf>
    <xf fontId="5" fillId="0" borderId="17" numFmtId="0" xfId="0" applyFont="1" applyBorder="1" applyAlignment="1">
      <alignment horizontal="center" vertical="center"/>
    </xf>
    <xf fontId="7" fillId="9" borderId="21" numFmtId="0" xfId="0" applyFont="1" applyFill="1" applyBorder="1" applyAlignment="1">
      <alignment horizontal="center" vertical="center" wrapText="1"/>
    </xf>
    <xf fontId="7" fillId="5" borderId="11" numFmtId="0" xfId="0" applyFont="1" applyFill="1" applyBorder="1" applyAlignment="1">
      <alignment vertical="center" wrapText="1"/>
    </xf>
    <xf fontId="7" fillId="5" borderId="38" numFmtId="0" xfId="0" applyFont="1" applyFill="1" applyBorder="1" applyAlignment="1">
      <alignment vertical="center" wrapText="1"/>
    </xf>
    <xf fontId="7" fillId="5" borderId="9" numFmtId="0" xfId="0" applyFont="1" applyFill="1" applyBorder="1" applyAlignment="1">
      <alignment vertical="center" wrapText="1"/>
    </xf>
    <xf fontId="7" fillId="0" borderId="19" numFmtId="0" xfId="0" applyFont="1" applyBorder="1" applyAlignment="1">
      <alignment horizontal="center" vertical="center"/>
    </xf>
    <xf fontId="7" fillId="9" borderId="23" numFmtId="0" xfId="0" applyFont="1" applyFill="1" applyBorder="1" applyAlignment="1">
      <alignment horizontal="center" vertical="center" wrapText="1"/>
    </xf>
    <xf fontId="7" fillId="39" borderId="20" numFmtId="0" xfId="0" applyFont="1" applyFill="1" applyBorder="1" applyAlignment="1">
      <alignment vertical="center" wrapText="1"/>
    </xf>
    <xf fontId="9" fillId="42" borderId="26" numFmtId="2" xfId="0" applyNumberFormat="1" applyFont="1" applyFill="1" applyBorder="1" applyAlignment="1">
      <alignment horizontal="center" vertical="center" wrapText="1"/>
    </xf>
    <xf fontId="9" fillId="42" borderId="48" numFmtId="2" xfId="0" applyNumberFormat="1" applyFont="1" applyFill="1" applyBorder="1" applyAlignment="1">
      <alignment horizontal="center" vertical="center" wrapText="1"/>
    </xf>
    <xf fontId="9" fillId="5" borderId="48" numFmtId="2" xfId="0" applyNumberFormat="1" applyFont="1" applyFill="1" applyBorder="1" applyAlignment="1">
      <alignment horizontal="center" vertical="center" wrapText="1"/>
    </xf>
    <xf fontId="5" fillId="5" borderId="5" numFmtId="0" xfId="0" applyFont="1" applyFill="1" applyBorder="1"/>
    <xf fontId="5" fillId="5" borderId="57" numFmtId="0" xfId="0" applyFont="1" applyFill="1" applyBorder="1"/>
    <xf fontId="5" fillId="5" borderId="4" numFmtId="0" xfId="0" applyFont="1" applyFill="1" applyBorder="1"/>
    <xf fontId="7" fillId="5" borderId="53" numFmtId="0" xfId="0" applyFont="1" applyFill="1" applyBorder="1" applyAlignment="1">
      <alignment horizontal="center" shrinkToFit="1" vertical="center"/>
    </xf>
    <xf fontId="7" fillId="5" borderId="57" numFmtId="0" xfId="0" applyFont="1" applyFill="1" applyBorder="1" applyAlignment="1">
      <alignment horizontal="center" shrinkToFit="1" vertical="center"/>
    </xf>
    <xf fontId="24" fillId="5" borderId="58" numFmtId="162" xfId="0" applyNumberFormat="1" applyFont="1" applyFill="1" applyBorder="1" applyAlignment="1">
      <alignment horizontal="center" shrinkToFit="1" vertical="center"/>
    </xf>
    <xf fontId="7" fillId="5" borderId="61" numFmtId="0" xfId="0" applyFont="1" applyFill="1" applyBorder="1" applyAlignment="1">
      <alignment horizontal="center" shrinkToFit="1" vertical="center"/>
    </xf>
    <xf fontId="5" fillId="5" borderId="77" numFmtId="0" xfId="0" applyFont="1" applyFill="1" applyBorder="1"/>
    <xf fontId="5" fillId="5" borderId="71" numFmtId="0" xfId="0" applyFont="1" applyFill="1" applyBorder="1"/>
    <xf fontId="5" fillId="5" borderId="74" numFmtId="0" xfId="0" applyFont="1" applyFill="1" applyBorder="1"/>
    <xf fontId="24" fillId="5" borderId="33" numFmtId="2" xfId="0" applyNumberFormat="1" applyFont="1" applyFill="1" applyBorder="1" applyAlignment="1">
      <alignment horizontal="center" shrinkToFit="1" vertical="center"/>
    </xf>
    <xf fontId="7" fillId="0" borderId="35" numFmtId="0" xfId="0" applyFont="1" applyBorder="1" applyAlignment="1">
      <alignment horizontal="center" vertical="center"/>
    </xf>
    <xf fontId="7" fillId="26" borderId="20" numFmtId="0" xfId="0" applyFont="1" applyFill="1" applyBorder="1" applyAlignment="1">
      <alignment vertical="center" wrapText="1"/>
    </xf>
    <xf fontId="11" fillId="5" borderId="2" numFmtId="2" xfId="0" applyNumberFormat="1" applyFont="1" applyFill="1" applyBorder="1" applyAlignment="1">
      <alignment horizontal="center" vertical="center"/>
    </xf>
    <xf fontId="24" fillId="5" borderId="48" numFmtId="162" xfId="0" applyNumberFormat="1" applyFont="1" applyFill="1" applyBorder="1" applyAlignment="1">
      <alignment horizontal="center" shrinkToFit="1" vertical="center"/>
    </xf>
    <xf fontId="5" fillId="5" borderId="11" numFmtId="0" xfId="0" applyFont="1" applyFill="1" applyBorder="1"/>
    <xf fontId="5" fillId="5" borderId="38" numFmtId="0" xfId="0" applyFont="1" applyFill="1" applyBorder="1"/>
    <xf fontId="5" fillId="5" borderId="9" numFmtId="0" xfId="0" applyFont="1" applyFill="1" applyBorder="1"/>
    <xf fontId="5" fillId="0" borderId="19" numFmtId="0" xfId="0" applyFont="1" applyBorder="1" applyAlignment="1">
      <alignment horizontal="center" vertical="center"/>
    </xf>
    <xf fontId="7" fillId="10" borderId="22" numFmtId="0" xfId="0" applyFont="1" applyFill="1" applyBorder="1" applyAlignment="1">
      <alignment horizontal="center" vertical="center" wrapText="1"/>
    </xf>
    <xf fontId="7" fillId="10" borderId="23" numFmtId="0" xfId="0" applyFont="1" applyFill="1" applyBorder="1" applyAlignment="1">
      <alignment horizontal="center" vertical="center" wrapText="1"/>
    </xf>
    <xf fontId="5" fillId="5" borderId="72" numFmtId="0" xfId="0" applyFont="1" applyFill="1" applyBorder="1"/>
    <xf fontId="5" fillId="5" borderId="41" numFmtId="0" xfId="0" applyFont="1" applyFill="1" applyBorder="1"/>
    <xf fontId="5" fillId="5" borderId="73" numFmtId="0" xfId="0" applyFont="1" applyFill="1" applyBorder="1"/>
    <xf fontId="7" fillId="5" borderId="39" numFmtId="0" xfId="0" applyFont="1" applyFill="1" applyBorder="1" applyAlignment="1">
      <alignment horizontal="center" shrinkToFit="1" vertical="center"/>
    </xf>
    <xf fontId="7" fillId="5" borderId="0" numFmtId="0" xfId="0" applyFont="1" applyFill="1" applyAlignment="1">
      <alignment horizontal="center" shrinkToFit="1" vertical="center"/>
    </xf>
    <xf fontId="24" fillId="5" borderId="40" numFmtId="162" xfId="0" applyNumberFormat="1" applyFont="1" applyFill="1" applyBorder="1" applyAlignment="1">
      <alignment horizontal="center" shrinkToFit="1" vertical="center"/>
    </xf>
    <xf fontId="24" fillId="5" borderId="40" numFmtId="2" xfId="0" applyNumberFormat="1" applyFont="1" applyFill="1" applyBorder="1" applyAlignment="1">
      <alignment horizontal="center" shrinkToFit="1" vertical="center"/>
    </xf>
    <xf fontId="7" fillId="16" borderId="24" numFmtId="0" xfId="0" applyFont="1" applyFill="1" applyBorder="1" applyAlignment="1">
      <alignment horizontal="center" vertical="center" wrapText="1"/>
    </xf>
    <xf fontId="5" fillId="5" borderId="78" numFmtId="0" xfId="0" applyFont="1" applyFill="1" applyBorder="1"/>
    <xf fontId="5" fillId="5" borderId="34" numFmtId="0" xfId="0" applyFont="1" applyFill="1" applyBorder="1"/>
    <xf fontId="5" fillId="5" borderId="50" numFmtId="0" xfId="0" applyFont="1" applyFill="1" applyBorder="1"/>
    <xf fontId="7" fillId="5" borderId="21" numFmtId="0" xfId="0" applyFont="1" applyFill="1" applyBorder="1" applyAlignment="1">
      <alignment horizontal="center" shrinkToFit="1" vertical="center"/>
    </xf>
    <xf fontId="24" fillId="5" borderId="64" numFmtId="162" xfId="0" applyNumberFormat="1" applyFont="1" applyFill="1" applyBorder="1" applyAlignment="1">
      <alignment horizontal="center" shrinkToFit="1" vertical="center"/>
    </xf>
    <xf fontId="7" fillId="0" borderId="24" numFmtId="0" xfId="0" applyFont="1" applyBorder="1" applyAlignment="1">
      <alignment horizontal="center" vertical="center"/>
    </xf>
    <xf fontId="7" fillId="16" borderId="17" numFmtId="0" xfId="0" applyFont="1" applyFill="1" applyBorder="1" applyAlignment="1">
      <alignment horizontal="center" vertical="center" wrapText="1"/>
    </xf>
    <xf fontId="7" fillId="0" borderId="17" numFmtId="0" xfId="0" applyFont="1" applyBorder="1" applyAlignment="1">
      <alignment horizontal="center" vertical="center"/>
    </xf>
    <xf fontId="7" fillId="9" borderId="16" numFmtId="0" xfId="0" applyFont="1" applyFill="1" applyBorder="1" applyAlignment="1">
      <alignment horizontal="center" vertical="center" wrapText="1"/>
    </xf>
    <xf fontId="7" fillId="16" borderId="23" numFmtId="0" xfId="0" applyFont="1" applyFill="1" applyBorder="1" applyAlignment="1">
      <alignment horizontal="center" vertical="center" wrapText="1"/>
    </xf>
    <xf fontId="5" fillId="5" borderId="79" numFmtId="0" xfId="0" applyFont="1" applyFill="1" applyBorder="1"/>
    <xf fontId="5" fillId="5" borderId="65" numFmtId="0" xfId="0" applyFont="1" applyFill="1" applyBorder="1"/>
    <xf fontId="5" fillId="5" borderId="76" numFmtId="0" xfId="0" applyFont="1" applyFill="1" applyBorder="1"/>
    <xf fontId="7" fillId="5" borderId="56" numFmtId="0" xfId="0" applyFont="1" applyFill="1" applyBorder="1" applyAlignment="1">
      <alignment horizontal="center" shrinkToFit="1" vertical="center"/>
    </xf>
    <xf fontId="7" fillId="5" borderId="65" numFmtId="0" xfId="0" applyFont="1" applyFill="1" applyBorder="1" applyAlignment="1">
      <alignment horizontal="center" shrinkToFit="1" vertical="center"/>
    </xf>
    <xf fontId="24" fillId="5" borderId="66" numFmtId="2" xfId="0" applyNumberFormat="1" applyFont="1" applyFill="1" applyBorder="1" applyAlignment="1">
      <alignment horizontal="center" shrinkToFit="1" vertical="center"/>
    </xf>
    <xf fontId="7" fillId="0" borderId="27" numFmtId="0" xfId="0" applyFont="1" applyBorder="1" applyAlignment="1">
      <alignment horizontal="center" vertical="center"/>
    </xf>
    <xf fontId="7" fillId="5" borderId="78" numFmtId="0" xfId="0" applyFont="1" applyFill="1" applyBorder="1"/>
    <xf fontId="7" fillId="5" borderId="34" numFmtId="0" xfId="0" applyFont="1" applyFill="1" applyBorder="1"/>
    <xf fontId="7" fillId="5" borderId="50" numFmtId="0" xfId="0" applyFont="1" applyFill="1" applyBorder="1"/>
    <xf fontId="7" fillId="9" borderId="47" numFmtId="0" xfId="0" applyFont="1" applyFill="1" applyBorder="1" applyAlignment="1">
      <alignment horizontal="center" vertical="center" wrapText="1"/>
    </xf>
    <xf fontId="7" fillId="5" borderId="79" numFmtId="0" xfId="0" applyFont="1" applyFill="1" applyBorder="1"/>
    <xf fontId="7" fillId="5" borderId="65" numFmtId="0" xfId="0" applyFont="1" applyFill="1" applyBorder="1"/>
    <xf fontId="7" fillId="5" borderId="76" numFmtId="0" xfId="0" applyFont="1" applyFill="1" applyBorder="1"/>
    <xf fontId="24" fillId="5" borderId="66" numFmtId="162" xfId="0" applyNumberFormat="1" applyFont="1" applyFill="1" applyBorder="1" applyAlignment="1">
      <alignment horizontal="center" shrinkToFit="1" vertical="center"/>
    </xf>
    <xf fontId="7" fillId="16" borderId="35" numFmtId="0" xfId="0" applyFont="1" applyFill="1" applyBorder="1" applyAlignment="1">
      <alignment horizontal="center" vertical="center" wrapText="1"/>
    </xf>
    <xf fontId="7" fillId="5" borderId="78" numFmtId="0" xfId="0" applyFont="1" applyFill="1" applyBorder="1" applyAlignment="1">
      <alignment vertical="center" wrapText="1"/>
    </xf>
    <xf fontId="7" fillId="5" borderId="34" numFmtId="0" xfId="0" applyFont="1" applyFill="1" applyBorder="1" applyAlignment="1">
      <alignment vertical="center" wrapText="1"/>
    </xf>
    <xf fontId="7" fillId="5" borderId="50" numFmtId="0" xfId="0" applyFont="1" applyFill="1" applyBorder="1" applyAlignment="1">
      <alignment vertical="center" wrapText="1"/>
    </xf>
    <xf fontId="7" fillId="5" borderId="0" numFmtId="0" xfId="0" applyFont="1" applyFill="1" applyAlignment="1">
      <alignment horizontal="center" vertical="center"/>
    </xf>
    <xf fontId="7" fillId="5" borderId="34" numFmtId="0" xfId="0" applyFont="1" applyFill="1" applyBorder="1" applyAlignment="1">
      <alignment horizontal="center" vertical="center"/>
    </xf>
    <xf fontId="24" fillId="5" borderId="64" numFmtId="2" xfId="0" applyNumberFormat="1" applyFont="1" applyFill="1" applyBorder="1" applyAlignment="1">
      <alignment horizontal="center" vertical="center"/>
    </xf>
    <xf fontId="7" fillId="0" borderId="35" numFmtId="0" xfId="0" applyFont="1" applyBorder="1" applyAlignment="1">
      <alignment horizontal="center" vertical="center" wrapText="1"/>
    </xf>
    <xf fontId="7" fillId="26" borderId="17" numFmtId="0" xfId="0" applyFont="1" applyFill="1" applyBorder="1" applyAlignment="1">
      <alignment vertical="center" wrapText="1"/>
    </xf>
    <xf fontId="7" fillId="5" borderId="8" numFmtId="0" xfId="0" applyFont="1" applyFill="1" applyBorder="1" applyAlignment="1">
      <alignment vertical="center" wrapText="1"/>
    </xf>
    <xf fontId="7" fillId="5" borderId="63" numFmtId="0" xfId="0" applyFont="1" applyFill="1" applyBorder="1" applyAlignment="1">
      <alignment vertical="center" wrapText="1"/>
    </xf>
    <xf fontId="7" fillId="5" borderId="6" numFmtId="0" xfId="0" applyFont="1" applyFill="1" applyBorder="1" applyAlignment="1">
      <alignment vertical="center" wrapText="1"/>
    </xf>
    <xf fontId="7" fillId="5" borderId="36" numFmtId="0" xfId="0" applyFont="1" applyFill="1" applyBorder="1" applyAlignment="1">
      <alignment horizontal="center" vertical="center"/>
    </xf>
    <xf fontId="7" fillId="5" borderId="38" numFmtId="0" xfId="0" applyFont="1" applyFill="1" applyBorder="1" applyAlignment="1">
      <alignment horizontal="center" vertical="center"/>
    </xf>
    <xf fontId="24" fillId="5" borderId="0" numFmtId="2" xfId="0" applyNumberFormat="1" applyFont="1" applyFill="1" applyAlignment="1">
      <alignment horizontal="center" vertical="center"/>
    </xf>
    <xf fontId="7" fillId="0" borderId="17" numFmtId="0" xfId="0" applyFont="1" applyBorder="1" applyAlignment="1">
      <alignment horizontal="center" vertical="center" wrapText="1"/>
    </xf>
    <xf fontId="11" fillId="0" borderId="35" numFmtId="2" xfId="0" applyNumberFormat="1" applyFont="1" applyBorder="1" applyAlignment="1">
      <alignment horizontal="center" vertical="center" wrapText="1"/>
    </xf>
    <xf fontId="11" fillId="2" borderId="7" numFmtId="0" xfId="0" applyFont="1" applyFill="1" applyBorder="1" applyAlignment="1">
      <alignment horizontal="center" vertical="center" wrapText="1"/>
    </xf>
    <xf fontId="11" fillId="5" borderId="7" numFmtId="0" xfId="0" applyFont="1" applyFill="1" applyBorder="1" applyAlignment="1">
      <alignment horizontal="center" vertical="center" wrapText="1"/>
    </xf>
    <xf fontId="24" fillId="5" borderId="21" numFmtId="0" xfId="0" applyFont="1" applyFill="1" applyBorder="1" applyAlignment="1">
      <alignment horizontal="center" shrinkToFit="1" vertical="center"/>
    </xf>
    <xf fontId="7" fillId="5" borderId="59" numFmtId="0" xfId="0" applyFont="1" applyFill="1" applyBorder="1" applyAlignment="1">
      <alignment horizontal="center" vertical="center"/>
    </xf>
    <xf fontId="7" fillId="5" borderId="63" numFmtId="0" xfId="0" applyFont="1" applyFill="1" applyBorder="1" applyAlignment="1">
      <alignment horizontal="center" vertical="center"/>
    </xf>
    <xf fontId="24" fillId="5" borderId="37" numFmtId="2" xfId="0" applyNumberFormat="1" applyFont="1" applyFill="1" applyBorder="1" applyAlignment="1">
      <alignment horizontal="center" vertical="center"/>
    </xf>
    <xf fontId="11" fillId="0" borderId="23" numFmtId="2" xfId="0" applyNumberFormat="1" applyFont="1" applyBorder="1" applyAlignment="1">
      <alignment horizontal="center" vertical="center" wrapText="1"/>
    </xf>
    <xf fontId="11" fillId="2" borderId="2" numFmtId="0" xfId="0" applyFont="1" applyFill="1" applyBorder="1" applyAlignment="1">
      <alignment horizontal="center" vertical="center" wrapText="1"/>
    </xf>
    <xf fontId="7" fillId="5" borderId="64" numFmtId="0" xfId="0" applyFont="1" applyFill="1" applyBorder="1" applyAlignment="1">
      <alignment vertical="center" wrapText="1"/>
    </xf>
    <xf fontId="24" fillId="5" borderId="36" numFmtId="0" xfId="0" applyFont="1" applyFill="1" applyBorder="1" applyAlignment="1">
      <alignment horizontal="center" shrinkToFit="1" vertical="center"/>
    </xf>
    <xf fontId="24" fillId="5" borderId="0" numFmtId="0" xfId="0" applyFont="1" applyFill="1" applyAlignment="1">
      <alignment horizontal="center" shrinkToFit="1" vertical="center"/>
    </xf>
    <xf fontId="7" fillId="5" borderId="5" numFmtId="0" xfId="0" applyFont="1" applyFill="1" applyBorder="1" applyAlignment="1">
      <alignment vertical="center" wrapText="1"/>
    </xf>
    <xf fontId="7" fillId="5" borderId="57" numFmtId="0" xfId="0" applyFont="1" applyFill="1" applyBorder="1" applyAlignment="1">
      <alignment vertical="center" wrapText="1"/>
    </xf>
    <xf fontId="7" fillId="5" borderId="4" numFmtId="0" xfId="0" applyFont="1" applyFill="1" applyBorder="1" applyAlignment="1">
      <alignment vertical="center" wrapText="1"/>
    </xf>
    <xf fontId="7" fillId="5" borderId="39" numFmtId="0" xfId="0" applyFont="1" applyFill="1" applyBorder="1" applyAlignment="1">
      <alignment horizontal="center" vertical="center"/>
    </xf>
    <xf fontId="7" fillId="5" borderId="41" numFmtId="0" xfId="0" applyFont="1" applyFill="1" applyBorder="1" applyAlignment="1">
      <alignment horizontal="center" vertical="center"/>
    </xf>
    <xf fontId="24" fillId="5" borderId="33" numFmtId="2" xfId="0" applyNumberFormat="1" applyFont="1" applyFill="1" applyBorder="1" applyAlignment="1">
      <alignment horizontal="center" vertical="center"/>
    </xf>
    <xf fontId="7" fillId="16" borderId="44" numFmtId="0" xfId="0" applyFont="1" applyFill="1" applyBorder="1" applyAlignment="1">
      <alignment horizontal="center" vertical="center" wrapText="1"/>
    </xf>
    <xf fontId="7" fillId="5" borderId="79" numFmtId="0" xfId="0" applyFont="1" applyFill="1" applyBorder="1" applyAlignment="1">
      <alignment vertical="center" wrapText="1"/>
    </xf>
    <xf fontId="7" fillId="5" borderId="65" numFmtId="0" xfId="0" applyFont="1" applyFill="1" applyBorder="1" applyAlignment="1">
      <alignment vertical="center" wrapText="1"/>
    </xf>
    <xf fontId="7" fillId="5" borderId="76" numFmtId="0" xfId="0" applyFont="1" applyFill="1" applyBorder="1" applyAlignment="1">
      <alignment vertical="center" wrapText="1"/>
    </xf>
    <xf fontId="7" fillId="5" borderId="62" numFmtId="0" xfId="0" applyFont="1" applyFill="1" applyBorder="1" applyAlignment="1">
      <alignment horizontal="center" shrinkToFit="1" vertical="center"/>
    </xf>
    <xf fontId="24" fillId="5" borderId="68" numFmtId="162" xfId="0" applyNumberFormat="1" applyFont="1" applyFill="1" applyBorder="1" applyAlignment="1">
      <alignment horizontal="center" shrinkToFit="1" vertical="center"/>
    </xf>
    <xf fontId="24" fillId="5" borderId="40" numFmtId="2" xfId="0" applyNumberFormat="1" applyFont="1" applyFill="1" applyBorder="1" applyAlignment="1">
      <alignment horizontal="center" vertical="center"/>
    </xf>
    <xf fontId="7" fillId="16" borderId="44" numFmtId="0" xfId="0" applyFont="1" applyFill="1" applyBorder="1" applyAlignment="1">
      <alignment vertical="center"/>
    </xf>
    <xf fontId="7" fillId="16" borderId="35" numFmtId="0" xfId="0" applyFont="1" applyFill="1" applyBorder="1" applyAlignment="1">
      <alignment vertical="center"/>
    </xf>
    <xf fontId="7" fillId="16" borderId="21" numFmtId="0" xfId="0" applyFont="1" applyFill="1" applyBorder="1" applyAlignment="1">
      <alignment vertical="center"/>
    </xf>
    <xf fontId="7" fillId="16" borderId="17" numFmtId="0" xfId="0" applyFont="1" applyFill="1" applyBorder="1" applyAlignment="1">
      <alignment vertical="center"/>
    </xf>
    <xf fontId="7" fillId="5" borderId="19" numFmtId="0" xfId="0" applyFont="1" applyFill="1" applyBorder="1" applyAlignment="1">
      <alignment horizontal="left" shrinkToFit="1" vertical="center" wrapText="1"/>
    </xf>
    <xf fontId="11" fillId="5" borderId="10" numFmtId="2" xfId="0" applyNumberFormat="1" applyFont="1" applyFill="1" applyBorder="1" applyAlignment="1">
      <alignment horizontal="center" vertical="center"/>
    </xf>
    <xf fontId="7" fillId="0" borderId="42" numFmtId="0" xfId="0" applyFont="1" applyBorder="1" applyAlignment="1">
      <alignment horizontal="center" vertical="center"/>
    </xf>
    <xf fontId="7" fillId="10" borderId="21" numFmtId="0" xfId="0" applyFont="1" applyFill="1" applyBorder="1" applyAlignment="1">
      <alignment horizontal="center" vertical="center" wrapText="1"/>
    </xf>
    <xf fontId="5" fillId="0" borderId="20" numFmtId="0" xfId="0" applyFont="1" applyBorder="1" applyAlignment="1">
      <alignment horizontal="center" vertical="center"/>
    </xf>
    <xf fontId="7" fillId="16" borderId="27" numFmtId="0" xfId="0" applyFont="1" applyFill="1" applyBorder="1" applyAlignment="1">
      <alignment horizontal="center" vertical="center"/>
    </xf>
    <xf fontId="7" fillId="0" borderId="47" numFmtId="0" xfId="0" applyFont="1" applyBorder="1" applyAlignment="1">
      <alignment vertical="center"/>
    </xf>
    <xf fontId="7" fillId="0" borderId="27" numFmtId="0" xfId="0" applyFont="1" applyBorder="1" applyAlignment="1">
      <alignment vertical="center"/>
    </xf>
    <xf fontId="11" fillId="2" borderId="7" numFmtId="0" xfId="0" applyFont="1" applyFill="1" applyBorder="1" applyAlignment="1">
      <alignment horizontal="center" vertical="center"/>
    </xf>
    <xf fontId="7" fillId="5" borderId="3" numFmtId="0" xfId="0" applyFont="1" applyFill="1" applyBorder="1" applyAlignment="1">
      <alignment vertical="center" wrapText="1"/>
    </xf>
    <xf fontId="7" fillId="5" borderId="62" numFmtId="0" xfId="0" applyFont="1" applyFill="1" applyBorder="1" applyAlignment="1">
      <alignment vertical="center" wrapText="1"/>
    </xf>
    <xf fontId="7" fillId="5" borderId="1" numFmtId="0" xfId="0" applyFont="1" applyFill="1" applyBorder="1" applyAlignment="1">
      <alignment vertical="center" wrapText="1"/>
    </xf>
    <xf fontId="24" fillId="5" borderId="68" numFmtId="2" xfId="0" applyNumberFormat="1" applyFont="1" applyFill="1" applyBorder="1" applyAlignment="1">
      <alignment horizontal="center" shrinkToFit="1" vertical="center"/>
    </xf>
    <xf fontId="11" fillId="0" borderId="2" numFmtId="0" xfId="0" applyFont="1" applyBorder="1" applyAlignment="1">
      <alignment horizontal="center" vertical="center" wrapText="1"/>
    </xf>
    <xf fontId="7" fillId="5" borderId="32" numFmtId="0" xfId="0" applyFont="1" applyFill="1" applyBorder="1" applyAlignment="1">
      <alignment horizontal="center" vertical="center"/>
    </xf>
    <xf fontId="11" fillId="5" borderId="35" numFmtId="2" xfId="0" applyNumberFormat="1" applyFont="1" applyFill="1" applyBorder="1" applyAlignment="1">
      <alignment horizontal="center" textRotation="91" vertical="center"/>
    </xf>
    <xf fontId="19" fillId="16" borderId="17" numFmtId="0" xfId="0" applyFont="1" applyFill="1" applyBorder="1" applyAlignment="1">
      <alignment horizontal="center" vertical="center" wrapText="1"/>
    </xf>
    <xf fontId="19" fillId="16" borderId="27" numFmtId="0" xfId="0" applyFont="1" applyFill="1" applyBorder="1" applyAlignment="1">
      <alignment horizontal="center" vertical="center" wrapText="1"/>
    </xf>
    <xf fontId="7" fillId="5" borderId="72" numFmtId="0" xfId="0" applyFont="1" applyFill="1" applyBorder="1" applyAlignment="1">
      <alignment vertical="center" wrapText="1"/>
    </xf>
    <xf fontId="7" fillId="5" borderId="41" numFmtId="0" xfId="0" applyFont="1" applyFill="1" applyBorder="1" applyAlignment="1">
      <alignment vertical="center" wrapText="1"/>
    </xf>
    <xf fontId="7" fillId="5" borderId="73" numFmtId="0" xfId="0" applyFont="1" applyFill="1" applyBorder="1" applyAlignment="1">
      <alignment vertical="center" wrapText="1"/>
    </xf>
    <xf fontId="7" fillId="2" borderId="0" numFmtId="0" xfId="0" applyFont="1" applyFill="1"/>
    <xf fontId="20" fillId="2" borderId="0" numFmtId="0" xfId="0" applyFont="1" applyFill="1"/>
    <xf fontId="19" fillId="2" borderId="0" numFmtId="0" xfId="0" applyFont="1" applyFill="1"/>
    <xf fontId="22" fillId="10" borderId="27" numFmtId="2" xfId="0" applyNumberFormat="1" applyFont="1" applyFill="1" applyBorder="1" applyAlignment="1">
      <alignment horizontal="center" vertical="center"/>
    </xf>
    <xf fontId="31" fillId="10" borderId="27" numFmtId="162" xfId="0" applyNumberFormat="1" applyFont="1" applyFill="1" applyBorder="1" applyAlignment="1">
      <alignment horizontal="center" vertical="center" wrapText="1"/>
    </xf>
    <xf fontId="24" fillId="0" borderId="0" numFmtId="2" xfId="0" applyNumberFormat="1" applyFont="1" applyAlignment="1">
      <alignment horizontal="center" vertical="center"/>
    </xf>
    <xf fontId="32" fillId="0" borderId="0" numFmtId="0" xfId="0" applyFont="1" applyAlignment="1">
      <alignment horizontal="left" vertical="center" wrapText="1"/>
    </xf>
    <xf fontId="33" fillId="0" borderId="0" numFmtId="0" xfId="0" applyFont="1" applyAlignment="1">
      <alignment horizontal="center" vertical="center"/>
    </xf>
    <xf fontId="22" fillId="2" borderId="13" numFmtId="0" xfId="0" applyFont="1" applyFill="1" applyBorder="1" applyAlignment="1">
      <alignment horizontal="center" vertical="center"/>
    </xf>
    <xf fontId="5" fillId="0" borderId="25" numFmtId="0" xfId="0" applyFont="1" applyBorder="1" applyAlignment="1">
      <alignment horizontal="center" vertical="center"/>
    </xf>
    <xf fontId="5" fillId="2" borderId="0" numFmtId="0" xfId="0" applyFont="1" applyFill="1" applyAlignment="1">
      <alignment horizontal="center"/>
    </xf>
    <xf fontId="11" fillId="4" borderId="0" numFmtId="0" xfId="0" applyFont="1" applyFill="1" applyAlignment="1">
      <alignment horizontal="center" vertical="center"/>
    </xf>
    <xf fontId="32" fillId="0" borderId="0" numFmtId="0" xfId="0" applyFont="1" applyAlignment="1">
      <alignment vertical="center"/>
    </xf>
    <xf fontId="34" fillId="0" borderId="0" numFmtId="0" xfId="0" applyFont="1"/>
    <xf fontId="32" fillId="4" borderId="0" numFmtId="0" xfId="0" applyFont="1" applyFill="1" applyAlignment="1">
      <alignment horizontal="right"/>
    </xf>
    <xf fontId="22" fillId="0" borderId="0" numFmtId="1" xfId="0" applyNumberFormat="1" applyFont="1" applyAlignment="1">
      <alignment horizontal="center" vertical="center"/>
    </xf>
    <xf fontId="22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33" fillId="0" borderId="0" numFmtId="2" xfId="0" applyNumberFormat="1" applyFont="1"/>
    <xf fontId="31" fillId="0" borderId="0" numFmtId="2" xfId="0" applyNumberFormat="1" applyFont="1" applyAlignment="1">
      <alignment horizontal="center"/>
    </xf>
    <xf fontId="7" fillId="0" borderId="0" numFmtId="0" xfId="0" applyFont="1" applyAlignment="1">
      <alignment horizontal="left" vertical="center"/>
    </xf>
    <xf fontId="7" fillId="0" borderId="0" numFmtId="0" xfId="0" applyFont="1" applyAlignment="1">
      <alignment horizontal="center" vertical="center"/>
    </xf>
    <xf fontId="31" fillId="0" borderId="0" numFmtId="0" xfId="0" applyFont="1" applyAlignment="1">
      <alignment horizontal="center"/>
    </xf>
    <xf fontId="35" fillId="0" borderId="0" numFmtId="2" xfId="0" applyNumberFormat="1" applyFont="1" applyAlignment="1">
      <alignment horizontal="center"/>
    </xf>
    <xf fontId="31" fillId="0" borderId="0" numFmtId="2" xfId="0" applyNumberFormat="1" applyFont="1" applyAlignment="1">
      <alignment horizontal="center" vertical="center"/>
    </xf>
    <xf fontId="36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37" fillId="0" borderId="0" numFmtId="0" xfId="0" applyFont="1" applyAlignment="1">
      <alignment horizontal="center"/>
    </xf>
    <xf fontId="12" fillId="0" borderId="14" numFmtId="0" xfId="0" applyFont="1" applyBorder="1" applyAlignment="1">
      <alignment horizontal="center" vertical="center" wrapText="1"/>
    </xf>
    <xf fontId="12" fillId="0" borderId="14" numFmtId="2" xfId="0" applyNumberFormat="1" applyFont="1" applyBorder="1" applyAlignment="1">
      <alignment horizontal="center" vertical="center" wrapText="1"/>
    </xf>
    <xf fontId="12" fillId="0" borderId="26" numFmtId="0" xfId="0" applyFont="1" applyBorder="1" applyAlignment="1">
      <alignment horizontal="center" vertical="center" wrapText="1"/>
    </xf>
    <xf fontId="0" fillId="0" borderId="13" numFmtId="0" xfId="0" applyBorder="1"/>
    <xf fontId="36" fillId="0" borderId="14" numFmtId="0" xfId="0" applyFont="1" applyBorder="1" applyAlignment="1">
      <alignment horizontal="center"/>
    </xf>
    <xf fontId="36" fillId="0" borderId="29" numFmtId="0" xfId="0" applyFont="1" applyBorder="1"/>
    <xf fontId="0" fillId="0" borderId="14" numFmtId="0" xfId="0" applyBorder="1"/>
    <xf fontId="36" fillId="0" borderId="25" numFmtId="0" xfId="0" applyFont="1" applyBorder="1" applyAlignment="1">
      <alignment horizontal="center"/>
    </xf>
    <xf fontId="36" fillId="0" borderId="0" numFmtId="0" xfId="0" applyFont="1" applyAlignment="1">
      <alignment horizontal="center"/>
    </xf>
    <xf fontId="0" fillId="0" borderId="16" numFmtId="0" xfId="0" applyBorder="1"/>
    <xf fontId="0" fillId="0" borderId="17" numFmtId="0" xfId="0" applyBorder="1"/>
    <xf fontId="0" fillId="0" borderId="35" numFmtId="0" xfId="0" applyBorder="1"/>
    <xf fontId="0" fillId="0" borderId="60" numFmtId="0" xfId="0" applyBorder="1"/>
    <xf fontId="0" fillId="0" borderId="24" numFmtId="0" xfId="0" applyBorder="1"/>
    <xf fontId="0" fillId="0" borderId="18" numFmtId="0" xfId="0" applyBorder="1"/>
    <xf fontId="0" fillId="0" borderId="18" numFmtId="2" xfId="0" applyNumberFormat="1" applyBorder="1" applyAlignment="1">
      <alignment horizontal="center"/>
    </xf>
    <xf fontId="0" fillId="0" borderId="19" numFmtId="2" xfId="0" applyNumberFormat="1" applyBorder="1" applyAlignment="1">
      <alignment horizontal="center"/>
    </xf>
    <xf fontId="0" fillId="0" borderId="70" numFmtId="0" xfId="0" applyBorder="1" applyAlignment="1">
      <alignment horizontal="center"/>
    </xf>
    <xf fontId="0" fillId="0" borderId="21" numFmtId="0" xfId="0" applyBorder="1" applyAlignment="1">
      <alignment vertical="center" wrapText="1"/>
    </xf>
    <xf fontId="0" fillId="0" borderId="19" numFmtId="0" xfId="0" applyBorder="1"/>
    <xf fontId="0" fillId="0" borderId="19" numFmtId="2" xfId="0" applyNumberFormat="1" applyBorder="1" applyAlignment="1">
      <alignment horizontal="center" vertical="center"/>
    </xf>
    <xf fontId="18" fillId="0" borderId="10" numFmtId="2" xfId="0" applyNumberFormat="1" applyFont="1" applyBorder="1" applyAlignment="1">
      <alignment horizontal="center" vertical="center"/>
    </xf>
    <xf fontId="0" fillId="0" borderId="10" numFmtId="2" xfId="0" applyNumberFormat="1" applyBorder="1" applyAlignment="1">
      <alignment horizontal="center" vertical="center"/>
    </xf>
    <xf fontId="0" fillId="0" borderId="70" numFmtId="2" xfId="0" applyNumberFormat="1" applyBorder="1" applyAlignment="1">
      <alignment horizontal="center"/>
    </xf>
    <xf fontId="18" fillId="0" borderId="19" numFmtId="2" xfId="0" applyNumberFormat="1" applyFont="1" applyBorder="1" applyAlignment="1">
      <alignment horizontal="center"/>
    </xf>
    <xf fontId="36" fillId="0" borderId="70" numFmtId="2" xfId="0" applyNumberFormat="1" applyFont="1" applyBorder="1" applyAlignment="1">
      <alignment horizontal="center"/>
    </xf>
    <xf fontId="38" fillId="0" borderId="0" numFmtId="2" xfId="0" applyNumberFormat="1" applyFont="1"/>
    <xf fontId="38" fillId="0" borderId="0" numFmtId="0" xfId="0" applyFont="1"/>
    <xf fontId="0" fillId="0" borderId="54" numFmtId="0" xfId="0" applyBorder="1"/>
    <xf fontId="0" fillId="0" borderId="54" numFmtId="0" xfId="0" applyBorder="1" applyAlignment="1">
      <alignment horizontal="center"/>
    </xf>
    <xf fontId="0" fillId="0" borderId="42" numFmtId="0" xfId="0" applyBorder="1" applyAlignment="1">
      <alignment horizontal="center"/>
    </xf>
    <xf fontId="0" fillId="0" borderId="80" numFmtId="0" xfId="0" applyBorder="1"/>
    <xf fontId="0" fillId="0" borderId="42" numFmtId="0" xfId="0" applyBorder="1"/>
    <xf fontId="0" fillId="0" borderId="42" numFmtId="0" xfId="0" applyBorder="1" applyAlignment="1">
      <alignment horizontal="center" vertical="center"/>
    </xf>
    <xf fontId="0" fillId="0" borderId="2" numFmtId="0" xfId="0" applyBorder="1" applyAlignment="1">
      <alignment horizontal="center" vertical="center"/>
    </xf>
    <xf fontId="0" fillId="0" borderId="0" numFmtId="0" xfId="0" applyAlignment="1">
      <alignment horizontal="center"/>
    </xf>
    <xf fontId="36" fillId="0" borderId="13" numFmtId="2" xfId="0" applyNumberFormat="1" applyFont="1" applyBorder="1" applyAlignment="1">
      <alignment horizontal="center" vertical="center"/>
    </xf>
    <xf fontId="36" fillId="0" borderId="14" numFmtId="2" xfId="0" applyNumberFormat="1" applyFont="1" applyBorder="1" applyAlignment="1">
      <alignment horizontal="center" vertical="center"/>
    </xf>
    <xf fontId="36" fillId="0" borderId="14" numFmtId="0" xfId="0" applyFont="1" applyBorder="1" applyAlignment="1">
      <alignment horizontal="center" vertical="center"/>
    </xf>
    <xf fontId="36" fillId="0" borderId="25" numFmtId="0" xfId="0" applyFont="1" applyBorder="1" applyAlignment="1">
      <alignment horizontal="center" vertical="center"/>
    </xf>
    <xf fontId="36" fillId="0" borderId="0" numFmtId="0" xfId="0" applyFont="1" applyAlignment="1">
      <alignment horizontal="center" vertical="center"/>
    </xf>
    <xf fontId="0" fillId="0" borderId="21" numFmtId="0" xfId="0" applyBorder="1"/>
    <xf fontId="0" fillId="0" borderId="20" numFmtId="0" xfId="0" applyBorder="1"/>
    <xf fontId="0" fillId="0" borderId="48" numFmtId="0" xfId="0" applyBorder="1"/>
    <xf fontId="0" fillId="0" borderId="14" numFmtId="0" xfId="0" applyBorder="1" applyAlignment="1">
      <alignment horizontal="center" vertical="center"/>
    </xf>
    <xf fontId="0" fillId="0" borderId="48" numFmtId="0" xfId="0" applyBorder="1" applyAlignment="1">
      <alignment horizontal="center" vertical="center"/>
    </xf>
    <xf fontId="36" fillId="0" borderId="28" numFmtId="0" xfId="0" applyFont="1" applyBorder="1"/>
    <xf fontId="0" fillId="0" borderId="75" numFmtId="0" xfId="0" applyBorder="1"/>
    <xf fontId="36" fillId="0" borderId="14" numFmtId="2" xfId="0" applyNumberFormat="1" applyFont="1" applyBorder="1" applyAlignment="1">
      <alignment horizontal="center"/>
    </xf>
    <xf fontId="36" fillId="0" borderId="44" numFmtId="0" xfId="0" applyFont="1" applyBorder="1"/>
    <xf fontId="0" fillId="0" borderId="44" numFmtId="0" xfId="0" applyBorder="1"/>
    <xf fontId="36" fillId="0" borderId="24" numFmtId="2" xfId="0" applyNumberFormat="1" applyFont="1" applyBorder="1" applyAlignment="1">
      <alignment horizontal="center"/>
    </xf>
    <xf fontId="36" fillId="0" borderId="45" numFmtId="2" xfId="0" applyNumberFormat="1" applyFont="1" applyBorder="1" applyAlignment="1">
      <alignment horizontal="center"/>
    </xf>
    <xf fontId="36" fillId="0" borderId="0" numFmtId="0" xfId="0" applyFont="1"/>
    <xf fontId="38" fillId="0" borderId="0" numFmtId="2" xfId="0" applyNumberFormat="1" applyFont="1" applyAlignment="1">
      <alignment horizontal="center"/>
    </xf>
    <xf fontId="36" fillId="0" borderId="0" numFmtId="2" xfId="0" applyNumberFormat="1" applyFont="1" applyAlignment="1">
      <alignment horizontal="center"/>
    </xf>
    <xf fontId="36" fillId="0" borderId="56" numFmtId="0" xfId="0" applyFont="1" applyBorder="1"/>
    <xf fontId="0" fillId="0" borderId="76" numFmtId="0" xfId="0" applyBorder="1"/>
    <xf fontId="36" fillId="0" borderId="13" numFmtId="0" xfId="0" applyFont="1" applyBorder="1"/>
    <xf fontId="36" fillId="0" borderId="25" numFmtId="2" xfId="0" applyNumberFormat="1" applyFont="1" applyBorder="1" applyAlignment="1">
      <alignment horizontal="center" vertical="center"/>
    </xf>
    <xf fontId="0" fillId="0" borderId="0" numFmtId="163" xfId="0" applyNumberFormat="1"/>
    <xf fontId="0" fillId="0" borderId="38" numFmtId="0" xfId="0" applyBorder="1"/>
    <xf fontId="18" fillId="0" borderId="38" numFmtId="0" xfId="0" applyFont="1" applyBorder="1"/>
    <xf fontId="0" fillId="7" borderId="0" numFmtId="0" xfId="0" applyFill="1"/>
    <xf fontId="7" fillId="4" borderId="0" numFmtId="0" xfId="0" applyFont="1" applyFill="1" applyAlignment="1">
      <alignment horizontal="right"/>
    </xf>
    <xf fontId="31" fillId="4" borderId="0" numFmtId="2" xfId="0" applyNumberFormat="1" applyFont="1" applyFill="1" applyAlignment="1">
      <alignment horizontal="center" vertical="center" wrapText="1"/>
    </xf>
    <xf fontId="11" fillId="0" borderId="24" numFmtId="0" xfId="0" applyFont="1" applyBorder="1" applyAlignment="1">
      <alignment horizontal="center" shrinkToFit="1" vertical="center" wrapText="1"/>
    </xf>
    <xf fontId="31" fillId="0" borderId="24" numFmtId="0" xfId="0" applyFont="1" applyBorder="1" applyAlignment="1">
      <alignment horizontal="center" vertical="center" wrapText="1"/>
    </xf>
    <xf fontId="31" fillId="0" borderId="44" numFmtId="0" xfId="0" applyFont="1" applyBorder="1" applyAlignment="1">
      <alignment horizontal="center" vertical="center" wrapText="1"/>
    </xf>
    <xf fontId="31" fillId="0" borderId="45" numFmtId="0" xfId="0" applyFont="1" applyBorder="1" applyAlignment="1">
      <alignment horizontal="center" vertical="center" wrapText="1"/>
    </xf>
    <xf fontId="31" fillId="0" borderId="46" numFmtId="0" xfId="0" applyFont="1" applyBorder="1" applyAlignment="1">
      <alignment horizontal="center" vertical="center" wrapText="1"/>
    </xf>
    <xf fontId="11" fillId="0" borderId="20" numFmtId="0" xfId="0" applyFont="1" applyBorder="1" applyAlignment="1">
      <alignment horizontal="center" shrinkToFit="1" vertical="center" wrapText="1"/>
    </xf>
    <xf fontId="31" fillId="0" borderId="20" numFmtId="0" xfId="0" applyFont="1" applyBorder="1" applyAlignment="1">
      <alignment horizontal="center" vertical="center" wrapText="1"/>
    </xf>
    <xf fontId="31" fillId="0" borderId="21" numFmtId="0" xfId="0" applyFont="1" applyBorder="1" applyAlignment="1">
      <alignment horizontal="center" vertical="center" wrapText="1"/>
    </xf>
    <xf fontId="31" fillId="0" borderId="0" numFmtId="0" xfId="0" applyFont="1" applyAlignment="1">
      <alignment horizontal="center" vertical="center" wrapText="1"/>
    </xf>
    <xf fontId="31" fillId="0" borderId="48" numFmtId="0" xfId="0" applyFont="1" applyBorder="1" applyAlignment="1">
      <alignment horizontal="center" vertical="center" wrapText="1"/>
    </xf>
    <xf fontId="11" fillId="0" borderId="27" numFmtId="0" xfId="0" applyFont="1" applyBorder="1" applyAlignment="1">
      <alignment horizontal="center" shrinkToFit="1" vertical="center" wrapText="1"/>
    </xf>
    <xf fontId="11" fillId="0" borderId="27" numFmtId="0" xfId="0" applyFont="1" applyBorder="1" applyAlignment="1">
      <alignment horizontal="center" vertical="center" wrapText="1"/>
    </xf>
    <xf fontId="31" fillId="0" borderId="27" numFmtId="0" xfId="0" applyFont="1" applyBorder="1" applyAlignment="1">
      <alignment horizontal="center" vertical="center" wrapText="1"/>
    </xf>
    <xf fontId="31" fillId="0" borderId="14" numFmtId="0" xfId="0" applyFont="1" applyBorder="1" applyAlignment="1">
      <alignment horizontal="center" vertical="center" wrapText="1"/>
    </xf>
    <xf fontId="31" fillId="0" borderId="14" numFmtId="0" xfId="0" applyFont="1" applyBorder="1" applyAlignment="1">
      <alignment horizontal="center" vertical="center"/>
    </xf>
    <xf fontId="7" fillId="0" borderId="32" numFmtId="0" xfId="0" applyFont="1" applyBorder="1" applyAlignment="1">
      <alignment horizontal="left" vertical="center" wrapText="1"/>
    </xf>
    <xf fontId="7" fillId="0" borderId="34" numFmtId="0" xfId="0" applyFont="1" applyBorder="1" applyAlignment="1">
      <alignment horizontal="left" vertical="top" wrapText="1"/>
    </xf>
    <xf fontId="7" fillId="0" borderId="34" numFmtId="0" xfId="0" applyFont="1" applyBorder="1" applyAlignment="1">
      <alignment vertical="center" wrapText="1"/>
    </xf>
    <xf fontId="7" fillId="0" borderId="34" numFmtId="0" xfId="0" applyFont="1" applyBorder="1" applyAlignment="1">
      <alignment horizontal="center" vertical="center"/>
    </xf>
    <xf fontId="11" fillId="0" borderId="34" numFmtId="0" xfId="0" applyFont="1" applyBorder="1" applyAlignment="1">
      <alignment horizontal="center" vertical="center"/>
    </xf>
    <xf fontId="11" fillId="0" borderId="33" numFmtId="0" xfId="0" applyFont="1" applyBorder="1" applyAlignment="1">
      <alignment horizontal="center" vertical="center"/>
    </xf>
    <xf fontId="7" fillId="0" borderId="36" numFmtId="0" xfId="0" applyFont="1" applyBorder="1" applyAlignment="1">
      <alignment horizontal="left" vertical="center" wrapText="1"/>
    </xf>
    <xf fontId="7" fillId="0" borderId="38" numFmtId="0" xfId="0" applyFont="1" applyBorder="1" applyAlignment="1">
      <alignment horizontal="left" vertical="top" wrapText="1"/>
    </xf>
    <xf fontId="7" fillId="0" borderId="38" numFmtId="0" xfId="0" applyFont="1" applyBorder="1" applyAlignment="1">
      <alignment vertical="center" wrapText="1"/>
    </xf>
    <xf fontId="7" fillId="0" borderId="38" numFmtId="0" xfId="0" applyFont="1" applyBorder="1" applyAlignment="1">
      <alignment horizontal="center" vertical="center"/>
    </xf>
    <xf fontId="11" fillId="0" borderId="38" numFmtId="0" xfId="0" applyFont="1" applyBorder="1" applyAlignment="1">
      <alignment horizontal="center" vertical="center"/>
    </xf>
    <xf fontId="11" fillId="0" borderId="37" numFmtId="0" xfId="0" applyFont="1" applyBorder="1" applyAlignment="1">
      <alignment horizontal="center" vertical="center"/>
    </xf>
    <xf fontId="0" fillId="0" borderId="38" numFmtId="0" xfId="0" applyBorder="1" applyAlignment="1">
      <alignment vertical="center" wrapText="1"/>
    </xf>
    <xf fontId="7" fillId="0" borderId="36" numFmtId="0" xfId="0" applyFont="1" applyBorder="1" applyAlignment="1">
      <alignment horizontal="center" vertical="center" wrapText="1"/>
    </xf>
    <xf fontId="7" fillId="0" borderId="38" numFmtId="0" xfId="0" applyFont="1" applyBorder="1" applyAlignment="1">
      <alignment horizontal="left" vertical="center" wrapText="1"/>
    </xf>
    <xf fontId="25" fillId="4" borderId="0" numFmtId="2" xfId="0" applyNumberFormat="1" applyFont="1" applyFill="1" applyAlignment="1">
      <alignment horizontal="left" vertical="center" wrapText="1"/>
    </xf>
    <xf fontId="0" fillId="0" borderId="0" numFmtId="0" xfId="0" applyAlignment="1">
      <alignment horizontal="left" wrapText="1"/>
    </xf>
    <xf fontId="25" fillId="4" borderId="0" numFmtId="2" xfId="0" applyNumberFormat="1" applyFont="1" applyFill="1" applyAlignment="1">
      <alignment horizontal="center" vertical="center" wrapText="1"/>
    </xf>
    <xf fontId="7" fillId="0" borderId="13" numFmtId="0" xfId="0" applyFont="1" applyBorder="1" applyAlignment="1">
      <alignment horizontal="center" vertical="center" wrapText="1"/>
    </xf>
    <xf fontId="7" fillId="0" borderId="14" numFmtId="0" xfId="0" applyFont="1" applyBorder="1" applyAlignment="1">
      <alignment horizontal="center" vertical="center" wrapText="1"/>
    </xf>
    <xf fontId="7" fillId="0" borderId="25" numFmtId="0" xfId="0" applyFont="1" applyBorder="1" applyAlignment="1">
      <alignment horizontal="center" vertical="center" wrapText="1"/>
    </xf>
    <xf fontId="7" fillId="0" borderId="20" numFmtId="0" xfId="0" applyFont="1" applyBorder="1" applyAlignment="1">
      <alignment horizontal="center" vertical="center" wrapText="1"/>
    </xf>
    <xf fontId="7" fillId="0" borderId="20" numFmtId="0" xfId="0" applyFont="1" applyBorder="1" applyAlignment="1">
      <alignment horizontal="left" vertical="top" wrapText="1"/>
    </xf>
    <xf fontId="7" fillId="0" borderId="15" numFmtId="0" xfId="0" applyFont="1" applyBorder="1" applyAlignment="1">
      <alignment horizontal="center" vertical="center" wrapText="1"/>
    </xf>
    <xf fontId="2" fillId="0" borderId="64" numFmtId="0" xfId="1" applyFont="1" applyBorder="1" applyAlignment="1" applyProtection="1">
      <alignment horizontal="center" vertical="center"/>
    </xf>
    <xf fontId="7" fillId="0" borderId="23" numFmtId="0" xfId="0" applyFont="1" applyBorder="1" applyAlignment="1">
      <alignment horizontal="left" vertical="top" wrapText="1"/>
    </xf>
    <xf fontId="7" fillId="0" borderId="12" numFmtId="0" xfId="0" applyFont="1" applyBorder="1" applyAlignment="1">
      <alignment horizontal="center" vertical="center" wrapText="1"/>
    </xf>
    <xf fontId="2" fillId="0" borderId="27" numFmtId="0" xfId="0" applyFont="1" applyBorder="1" applyAlignment="1">
      <alignment horizontal="center" vertical="center"/>
    </xf>
  </cellXfs>
  <cellStyles count="7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2.xml"/><Relationship  Id="rId11" Type="http://schemas.openxmlformats.org/officeDocument/2006/relationships/worksheet" Target="worksheets/sheet10.xml"/><Relationship  Id="rId10" Type="http://schemas.openxmlformats.org/officeDocument/2006/relationships/worksheet" Target="worksheets/sheet9.xml"/><Relationship  Id="rId15" Type="http://schemas.openxmlformats.org/officeDocument/2006/relationships/sharedStrings" Target="sharedStrings.xml"/><Relationship  Id="rId9" Type="http://schemas.openxmlformats.org/officeDocument/2006/relationships/worksheet" Target="worksheets/sheet8.xml"/><Relationship  Id="rId8" Type="http://schemas.openxmlformats.org/officeDocument/2006/relationships/worksheet" Target="worksheets/sheet7.xml"/><Relationship  Id="rId7" Type="http://schemas.openxmlformats.org/officeDocument/2006/relationships/worksheet" Target="worksheets/sheet6.xml"/><Relationship  Id="rId14" Type="http://schemas.openxmlformats.org/officeDocument/2006/relationships/theme" Target="theme/theme1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16" Type="http://schemas.openxmlformats.org/officeDocument/2006/relationships/styles" Target="styles.xml"/><Relationship  Id="rId4" Type="http://schemas.openxmlformats.org/officeDocument/2006/relationships/worksheet" Target="worksheets/sheet3.xml"/><Relationship  Id="rId12" Type="http://schemas.openxmlformats.org/officeDocument/2006/relationships/worksheet" Target="worksheets/sheet1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84;&#1086;&#1080;%20&#1076;&#1086;&#1082;&#1091;&#1084;&#1077;&#1085;&#1090;&#1099;/2%20&#1057;&#1083;&#1091;&#1078;&#1073;&#1072;%20&#1088;&#1077;&#1078;&#1080;&#1084;&#1086;&#1074;%20-%20&#1089;%20&#1076;&#1080;&#1089;&#1082;&#1072;%20R%202020%20-%2022/21&#1072;-%20&#1055;&#1056;&#1054;&#1043;&#1053;&#1054;&#1047;%20&#1040;&#1063;&#1056;%20%202023-2024%20-%20&#1083;&#1077;&#1090;&#1086;%202023/&#1040;&#1063;&#1056;%20-%20&#1055;&#1088;&#1080;&#1083;.10%20-%20&#1050;&#1047;%2021.12.22-10-00%20-%20&#1057;&#1069;&#1056;%20&#1092;.&#1074;&#1086;&#1079;.%20&#1094;&#1074;.%20&#1087;&#1077;&#1088;&#1074;.&#1057;%20-%2008.02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 "/>
      <sheetName val="Раздел 2 "/>
      <sheetName val="Раздел 3 "/>
      <sheetName val="Перераспределение "/>
      <sheetName val="Проверка равномерности"/>
      <sheetName val="Раздел 4 ПА"/>
      <sheetName val="Раздел 5"/>
    </sheetNames>
    <sheetDataSet>
      <sheetData sheetId="0"/>
      <sheetData sheetId="1"/>
      <sheetData sheetId="2"/>
      <sheetData sheetId="3">
        <row r="90">
          <cell r="AB90"/>
        </row>
        <row r="97">
          <cell r="AB97">
            <v>17.399999999999999</v>
          </cell>
        </row>
        <row r="110">
          <cell r="AB110"/>
        </row>
        <row r="117">
          <cell r="AB117"/>
        </row>
        <row r="118">
          <cell r="AJ118"/>
        </row>
        <row r="130">
          <cell r="AB130"/>
        </row>
        <row r="141">
          <cell r="AB141"/>
        </row>
        <row r="159">
          <cell r="AB159"/>
        </row>
        <row r="173">
          <cell r="AK173"/>
        </row>
        <row r="174">
          <cell r="AB174"/>
        </row>
        <row r="181">
          <cell r="AB181"/>
        </row>
        <row r="201">
          <cell r="AB201"/>
        </row>
        <row r="208">
          <cell r="AB208"/>
        </row>
        <row r="215">
          <cell r="AB215"/>
          <cell r="AK215"/>
        </row>
        <row r="220">
          <cell r="AB220"/>
        </row>
        <row r="223">
          <cell r="AB223"/>
        </row>
        <row r="226">
          <cell r="AB226"/>
        </row>
        <row r="229">
          <cell r="AK229">
            <v>245.8</v>
          </cell>
        </row>
        <row r="239">
          <cell r="AB239"/>
        </row>
        <row r="249">
          <cell r="AB249"/>
        </row>
        <row r="250">
          <cell r="AK250"/>
        </row>
      </sheetData>
      <sheetData sheetId="4"/>
      <sheetData sheetId="5"/>
      <sheetData sheetId="6"/>
      <sheetData sheetId="7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1.xml.rels><?xml version="1.0" encoding="UTF-8" standalone="yes"?><Relationships xmlns="http://schemas.openxmlformats.org/package/2006/relationships"><Relationship  Id="rId2" Type="http://schemas.openxmlformats.org/officeDocument/2006/relationships/hyperlink" Target="http://alvit@novgorodenergo.ru" TargetMode="External"/><Relationship  Id="rId1" Type="http://schemas.openxmlformats.org/officeDocument/2006/relationships/hyperlink" Target="http://Shirshov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40" workbookViewId="0">
      <selection activeCell="B16" activeCellId="0" sqref="B16:G17"/>
    </sheetView>
  </sheetViews>
  <sheetFormatPr defaultRowHeight="12.75"/>
  <cols>
    <col min="1" max="1" style="1" width="9.140625"/>
    <col customWidth="1" min="2" max="2" style="1" width="17.85546875"/>
    <col customWidth="1" min="3" max="3" style="1" width="19.42578125"/>
    <col customWidth="1" min="4" max="4" style="1" width="17.42578125"/>
    <col customWidth="1" min="5" max="5" style="1" width="18.28515625"/>
    <col customWidth="1" min="6" max="6" style="1" width="18.5703125"/>
    <col customWidth="1" min="7" max="7" style="1" width="17.7109375"/>
    <col min="8" max="16384" style="1" width="9.140625"/>
  </cols>
  <sheetData>
    <row r="1" ht="14.25">
      <c r="F1" s="2" t="s">
        <v>0</v>
      </c>
      <c r="G1" s="3"/>
    </row>
    <row r="2" ht="14.25">
      <c r="F2" s="2" t="s">
        <v>1</v>
      </c>
      <c r="G2" s="3"/>
    </row>
    <row r="3" ht="14.25">
      <c r="F3" s="2" t="s">
        <v>2</v>
      </c>
      <c r="G3" s="3"/>
    </row>
    <row r="4" ht="14.25">
      <c r="F4" s="2" t="s">
        <v>3</v>
      </c>
      <c r="G4" s="4"/>
    </row>
    <row r="5" ht="14.25">
      <c r="F5" s="2" t="s">
        <v>4</v>
      </c>
      <c r="G5" s="4"/>
    </row>
    <row r="6" ht="14.25">
      <c r="F6" s="2" t="s">
        <v>5</v>
      </c>
      <c r="G6" s="4"/>
    </row>
    <row r="7" ht="14.25">
      <c r="F7" s="2"/>
      <c r="G7" s="5" t="s">
        <v>6</v>
      </c>
    </row>
    <row r="8" ht="14.25">
      <c r="F8" s="2"/>
      <c r="G8" s="5" t="s">
        <v>7</v>
      </c>
    </row>
    <row r="9" ht="14.25">
      <c r="G9" s="6"/>
    </row>
    <row r="10" ht="12.75" customHeight="1">
      <c r="B10" s="7" t="s">
        <v>8</v>
      </c>
      <c r="C10" s="8"/>
      <c r="D10" s="8"/>
      <c r="E10" s="8"/>
      <c r="F10" s="8"/>
      <c r="G10" s="9"/>
    </row>
    <row r="11" ht="12.75" customHeight="1">
      <c r="B11" s="10"/>
      <c r="C11" s="11"/>
      <c r="D11" s="11"/>
      <c r="E11" s="11"/>
      <c r="F11" s="11"/>
      <c r="G11" s="12"/>
    </row>
    <row r="12" ht="22.5" customHeight="1">
      <c r="B12" s="10"/>
      <c r="C12" s="11"/>
      <c r="D12" s="11"/>
      <c r="E12" s="11"/>
      <c r="F12" s="11"/>
      <c r="G12" s="12"/>
    </row>
    <row r="13" ht="12.75" customHeight="1">
      <c r="B13" s="13"/>
      <c r="C13" s="14"/>
      <c r="D13" s="14"/>
      <c r="E13" s="14"/>
      <c r="F13" s="14"/>
      <c r="G13" s="15"/>
    </row>
    <row r="16">
      <c r="B16" s="16" t="s">
        <v>9</v>
      </c>
      <c r="C16" s="17"/>
      <c r="D16" s="17"/>
      <c r="E16" s="17"/>
      <c r="F16" s="17"/>
      <c r="G16" s="18"/>
    </row>
    <row r="17">
      <c r="B17" s="19"/>
      <c r="C17" s="20"/>
      <c r="D17" s="20"/>
      <c r="E17" s="20"/>
      <c r="F17" s="20"/>
      <c r="G17" s="21"/>
    </row>
    <row r="18">
      <c r="B18" s="22"/>
      <c r="C18" s="22"/>
      <c r="D18" s="22"/>
      <c r="E18" s="22"/>
      <c r="F18" s="22"/>
      <c r="G18" s="22"/>
    </row>
    <row r="19">
      <c r="B19" s="22"/>
      <c r="C19" s="22"/>
      <c r="D19" s="22"/>
      <c r="E19" s="22"/>
      <c r="F19" s="22"/>
      <c r="G19" s="22"/>
    </row>
    <row r="20">
      <c r="B20" s="16" t="s">
        <v>10</v>
      </c>
      <c r="C20" s="17"/>
      <c r="D20" s="17"/>
      <c r="E20" s="17"/>
      <c r="F20" s="17"/>
      <c r="G20" s="18"/>
    </row>
    <row r="21">
      <c r="B21" s="19"/>
      <c r="C21" s="20"/>
      <c r="D21" s="20"/>
      <c r="E21" s="20"/>
      <c r="F21" s="20"/>
      <c r="G21" s="21"/>
    </row>
    <row r="25" ht="15" customHeight="1">
      <c r="B25" s="23" t="s">
        <v>11</v>
      </c>
      <c r="C25" s="24"/>
      <c r="D25" s="24"/>
      <c r="E25" s="24"/>
      <c r="F25" s="24"/>
      <c r="G25" s="25"/>
    </row>
    <row r="26" ht="14.25">
      <c r="B26" s="26"/>
      <c r="C26" s="27"/>
      <c r="D26" s="27"/>
      <c r="E26" s="27"/>
      <c r="F26" s="27"/>
      <c r="G26" s="28"/>
    </row>
    <row r="27" ht="14.25">
      <c r="B27" s="29" t="s">
        <v>12</v>
      </c>
      <c r="C27" s="30"/>
      <c r="D27" s="30"/>
      <c r="E27" s="30"/>
      <c r="F27" s="30"/>
      <c r="G27" s="31"/>
    </row>
  </sheetData>
  <mergeCells count="6">
    <mergeCell ref="B10:G13"/>
    <mergeCell ref="B16:G17"/>
    <mergeCell ref="B20:G21"/>
    <mergeCell ref="B25:G25"/>
    <mergeCell ref="B26:G26"/>
    <mergeCell ref="B27:G27"/>
  </mergeCells>
  <printOptions headings="0" gridLines="0"/>
  <pageMargins left="0.69999999999999996" right="0.69999999999999996" top="0.75" bottom="0.75" header="0.29999999999999999" footer="0.29999999999999999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30" workbookViewId="0">
      <selection activeCell="C6" activeCellId="0" sqref="C6:C8"/>
    </sheetView>
  </sheetViews>
  <sheetFormatPr defaultRowHeight="12.75"/>
  <cols>
    <col customWidth="1" min="1" max="1" width="21.42578125"/>
    <col customWidth="1" min="2" max="2" width="16"/>
    <col customWidth="1" min="3" max="3" width="24"/>
    <col customWidth="1" min="4" max="4" width="20.5703125"/>
  </cols>
  <sheetData>
    <row r="1" ht="15">
      <c r="A1" s="1"/>
      <c r="B1" s="1"/>
      <c r="C1" s="1"/>
      <c r="D1" s="1"/>
      <c r="E1" s="1330"/>
      <c r="F1" s="1330" t="s">
        <v>632</v>
      </c>
      <c r="G1" s="1330"/>
    </row>
    <row r="2" ht="15">
      <c r="A2" s="1"/>
      <c r="B2" s="1"/>
      <c r="C2" s="1"/>
      <c r="D2" s="1"/>
      <c r="E2" s="1"/>
      <c r="F2" s="36" t="s">
        <v>633</v>
      </c>
      <c r="G2" s="36"/>
    </row>
    <row r="3" ht="29.25" customHeight="1">
      <c r="A3" s="1"/>
      <c r="B3" s="1331" t="s">
        <v>634</v>
      </c>
      <c r="C3" s="1331"/>
      <c r="D3" s="1331"/>
      <c r="E3" s="1331"/>
      <c r="F3" s="1"/>
      <c r="G3" s="1"/>
    </row>
    <row r="4">
      <c r="A4" s="1"/>
      <c r="B4" s="1331"/>
      <c r="C4" s="1331"/>
      <c r="D4" s="1331"/>
      <c r="E4" s="1331"/>
      <c r="F4" s="1"/>
      <c r="G4" s="1"/>
    </row>
    <row r="5">
      <c r="A5" s="1"/>
      <c r="B5" s="1"/>
      <c r="C5" s="1"/>
      <c r="D5" s="1"/>
      <c r="E5" s="1"/>
      <c r="F5" s="1"/>
      <c r="G5" s="1"/>
    </row>
    <row r="6" ht="41.25" customHeight="1">
      <c r="A6" s="1332" t="s">
        <v>635</v>
      </c>
      <c r="B6" s="183" t="s">
        <v>636</v>
      </c>
      <c r="C6" s="1333" t="s">
        <v>637</v>
      </c>
      <c r="D6" s="1333" t="s">
        <v>638</v>
      </c>
      <c r="E6" s="1334" t="s">
        <v>639</v>
      </c>
      <c r="F6" s="1335"/>
      <c r="G6" s="1336"/>
    </row>
    <row r="7" ht="38.25" customHeight="1">
      <c r="A7" s="1337"/>
      <c r="B7" s="213"/>
      <c r="C7" s="1338"/>
      <c r="D7" s="1338"/>
      <c r="E7" s="1339"/>
      <c r="F7" s="1340"/>
      <c r="G7" s="1341"/>
    </row>
    <row r="8" ht="54" customHeight="1">
      <c r="A8" s="1342"/>
      <c r="B8" s="1343"/>
      <c r="C8" s="1344"/>
      <c r="D8" s="1344"/>
      <c r="E8" s="1345" t="s">
        <v>640</v>
      </c>
      <c r="F8" s="1346" t="s">
        <v>138</v>
      </c>
      <c r="G8" s="43" t="s">
        <v>641</v>
      </c>
    </row>
    <row r="9" ht="15">
      <c r="A9" s="1347"/>
      <c r="B9" s="1348"/>
      <c r="C9" s="1349"/>
      <c r="D9" s="1350"/>
      <c r="E9" s="1351"/>
      <c r="F9" s="1351"/>
      <c r="G9" s="1352"/>
    </row>
    <row r="10" ht="15">
      <c r="A10" s="1353"/>
      <c r="B10" s="1354"/>
      <c r="C10" s="1355"/>
      <c r="D10" s="1356"/>
      <c r="E10" s="1357"/>
      <c r="F10" s="1357"/>
      <c r="G10" s="1358"/>
    </row>
    <row r="11" ht="15">
      <c r="A11" s="1353"/>
      <c r="B11" s="1354"/>
      <c r="C11" s="1355"/>
      <c r="D11" s="1356"/>
      <c r="E11" s="1357"/>
      <c r="F11" s="1357"/>
      <c r="G11" s="1358"/>
    </row>
    <row r="12" ht="15">
      <c r="A12" s="1353"/>
      <c r="B12" s="1354"/>
      <c r="C12" s="1355"/>
      <c r="D12" s="1356"/>
      <c r="E12" s="1357"/>
      <c r="F12" s="1357"/>
      <c r="G12" s="1358"/>
    </row>
    <row r="13" ht="15">
      <c r="A13" s="1353"/>
      <c r="B13" s="1354"/>
      <c r="C13" s="1355"/>
      <c r="D13" s="1356"/>
      <c r="E13" s="1357"/>
      <c r="F13" s="1357"/>
      <c r="G13" s="1358"/>
    </row>
    <row r="14" ht="15">
      <c r="A14" s="1353"/>
      <c r="B14" s="1354"/>
      <c r="C14" s="1359"/>
      <c r="D14" s="1356"/>
      <c r="E14" s="1357"/>
      <c r="F14" s="1357"/>
      <c r="G14" s="1358"/>
    </row>
    <row r="15" ht="15">
      <c r="A15" s="1353"/>
      <c r="B15" s="1354"/>
      <c r="C15" s="1355"/>
      <c r="D15" s="317"/>
      <c r="E15" s="1357"/>
      <c r="F15" s="1357"/>
      <c r="G15" s="1358"/>
    </row>
    <row r="16" ht="57" customHeight="1">
      <c r="A16" s="1360" t="s">
        <v>642</v>
      </c>
      <c r="B16" s="1361"/>
      <c r="C16" s="1355"/>
      <c r="D16" s="317"/>
      <c r="E16" s="1357"/>
      <c r="F16" s="1357"/>
      <c r="G16" s="1358"/>
    </row>
  </sheetData>
  <mergeCells count="6">
    <mergeCell ref="B3:E4"/>
    <mergeCell ref="A6:A8"/>
    <mergeCell ref="B6:B8"/>
    <mergeCell ref="C6:C8"/>
    <mergeCell ref="D6:D8"/>
    <mergeCell ref="E6:G7"/>
  </mergeCells>
  <printOptions headings="0" gridLines="0"/>
  <pageMargins left="0.69999999999999996" right="0.69999999999999996" top="0.75" bottom="0.75" header="0.29999999999999999" footer="0.29999999999999999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50" workbookViewId="0">
      <selection activeCell="D15" activeCellId="0" sqref="D15"/>
    </sheetView>
  </sheetViews>
  <sheetFormatPr defaultRowHeight="12.75"/>
  <cols>
    <col customWidth="1" min="1" max="1" style="1" width="18.5703125"/>
    <col customWidth="1" min="2" max="2" style="1" width="17"/>
    <col customWidth="1" min="3" max="3" style="1" width="17.5703125"/>
    <col customWidth="1" min="4" max="4" style="1" width="17.28515625"/>
    <col customWidth="1" min="5" max="5" style="1" width="27.140625"/>
    <col min="6" max="16384" style="1" width="9.140625"/>
  </cols>
  <sheetData>
    <row r="1" ht="12.75" customHeight="1">
      <c r="B1" s="1362" t="s">
        <v>643</v>
      </c>
      <c r="C1" s="1363"/>
      <c r="D1" s="1363"/>
      <c r="E1" s="1363"/>
    </row>
    <row r="2" ht="17.25">
      <c r="B2" s="1364"/>
      <c r="C2" s="1364"/>
    </row>
    <row r="3" ht="45">
      <c r="A3" s="1365" t="s">
        <v>644</v>
      </c>
      <c r="B3" s="1366" t="s">
        <v>645</v>
      </c>
      <c r="C3" s="1366" t="s">
        <v>646</v>
      </c>
      <c r="D3" s="1367" t="s">
        <v>647</v>
      </c>
      <c r="E3" s="1366" t="s">
        <v>648</v>
      </c>
    </row>
    <row r="4" ht="90">
      <c r="A4" s="680" t="s">
        <v>649</v>
      </c>
      <c r="B4" s="1368" t="s">
        <v>650</v>
      </c>
      <c r="C4" s="1369" t="s">
        <v>651</v>
      </c>
      <c r="D4" s="1370"/>
      <c r="E4" s="1371" t="s">
        <v>652</v>
      </c>
    </row>
    <row r="5" ht="60">
      <c r="A5" s="699" t="s">
        <v>653</v>
      </c>
      <c r="B5" s="990" t="s">
        <v>654</v>
      </c>
      <c r="C5" s="1372" t="s">
        <v>604</v>
      </c>
      <c r="D5" s="1373" t="s">
        <v>655</v>
      </c>
      <c r="E5" s="1374" t="s">
        <v>656</v>
      </c>
    </row>
  </sheetData>
  <mergeCells count="1">
    <mergeCell ref="B1:E1"/>
  </mergeCells>
  <hyperlinks>
    <hyperlink r:id="rId1" ref="E4"/>
    <hyperlink r:id="rId2" ref="E5"/>
  </hyperlinks>
  <printOptions headings="0" gridLines="0"/>
  <pageMargins left="0.69999999999999996" right="0.69999999999999996" top="0.75" bottom="0.75" header="0.29999999999999999" footer="0.29999999999999999"/>
  <pageSetup paperSize="9" scale="8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K25" activeCellId="0" sqref="K25"/>
    </sheetView>
  </sheetViews>
  <sheetFormatPr defaultRowHeight="12.7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13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D1" s="34"/>
      <c r="F1" s="34"/>
    </row>
    <row r="2" ht="18" customHeight="1">
      <c r="A2" s="34"/>
      <c r="B2" s="35"/>
      <c r="C2" s="36" t="s">
        <v>14</v>
      </c>
    </row>
    <row r="3" ht="16.5" customHeight="1">
      <c r="A3" s="37"/>
      <c r="B3" s="37"/>
      <c r="C3" s="35"/>
    </row>
    <row r="4" ht="12.75" customHeight="1">
      <c r="A4" s="38" t="s">
        <v>15</v>
      </c>
      <c r="B4" s="38"/>
      <c r="C4" s="38"/>
    </row>
    <row r="5" ht="15">
      <c r="A5" s="38"/>
      <c r="B5" s="38"/>
      <c r="C5" s="38"/>
    </row>
    <row r="6" s="1" customFormat="1" ht="15">
      <c r="A6" s="38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</row>
    <row r="7" s="1" customFormat="1" ht="21.600000000000001" customHeight="1">
      <c r="A7" s="40" t="s">
        <v>16</v>
      </c>
      <c r="B7" s="40"/>
      <c r="C7" s="40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17</v>
      </c>
      <c r="B9" s="45" t="s">
        <v>18</v>
      </c>
      <c r="C9" s="46">
        <v>559.51999999999998</v>
      </c>
    </row>
    <row r="10" ht="21" customHeight="1">
      <c r="A10" s="47" t="s">
        <v>19</v>
      </c>
      <c r="B10" s="48"/>
      <c r="C10" s="49"/>
    </row>
    <row r="11" ht="35.25" customHeight="1">
      <c r="A11" s="47" t="s">
        <v>20</v>
      </c>
      <c r="B11" s="45" t="s">
        <v>18</v>
      </c>
      <c r="C11" s="50" t="s">
        <v>21</v>
      </c>
    </row>
    <row r="12" ht="25.5" customHeight="1">
      <c r="A12" s="47" t="s">
        <v>22</v>
      </c>
      <c r="B12" s="45" t="s">
        <v>18</v>
      </c>
      <c r="C12" s="51">
        <v>17.57</v>
      </c>
    </row>
    <row r="13" ht="24.75" customHeight="1">
      <c r="A13" s="52" t="s">
        <v>23</v>
      </c>
      <c r="B13" s="53" t="s">
        <v>24</v>
      </c>
      <c r="C13" s="54">
        <v>3.1400000000000001</v>
      </c>
    </row>
    <row r="14" ht="27" customHeight="1">
      <c r="A14" s="47" t="s">
        <v>25</v>
      </c>
      <c r="B14" s="45" t="s">
        <v>18</v>
      </c>
      <c r="C14" s="55">
        <v>281.20999999999998</v>
      </c>
    </row>
    <row r="15" ht="27.75" customHeight="1">
      <c r="A15" s="52" t="s">
        <v>26</v>
      </c>
      <c r="B15" s="53" t="s">
        <v>24</v>
      </c>
      <c r="C15" s="54">
        <v>50.25</v>
      </c>
    </row>
    <row r="16" ht="27" customHeight="1">
      <c r="A16" s="47" t="s">
        <v>27</v>
      </c>
      <c r="B16" s="45" t="s">
        <v>18</v>
      </c>
      <c r="C16" s="56">
        <v>58.579999999999998</v>
      </c>
    </row>
    <row r="17" ht="28.5" customHeight="1">
      <c r="A17" s="52" t="s">
        <v>28</v>
      </c>
      <c r="B17" s="53" t="s">
        <v>24</v>
      </c>
      <c r="C17" s="54">
        <v>10.470000000000001</v>
      </c>
    </row>
    <row r="18" ht="31.5" customHeight="1">
      <c r="A18" s="52" t="s">
        <v>29</v>
      </c>
      <c r="B18" s="57" t="s">
        <v>18</v>
      </c>
      <c r="C18" s="58">
        <v>339.79000000000002</v>
      </c>
    </row>
    <row r="19" ht="33" customHeight="1">
      <c r="A19" s="52" t="s">
        <v>30</v>
      </c>
      <c r="B19" s="53" t="s">
        <v>24</v>
      </c>
      <c r="C19" s="54">
        <v>60.729999999999997</v>
      </c>
    </row>
    <row r="20" ht="55.5" customHeight="1">
      <c r="A20" s="47" t="s">
        <v>31</v>
      </c>
      <c r="B20" s="59" t="s">
        <v>24</v>
      </c>
      <c r="C20" s="60">
        <v>60</v>
      </c>
    </row>
    <row r="21" ht="45.75" customHeight="1">
      <c r="A21" s="52" t="s">
        <v>32</v>
      </c>
      <c r="B21" s="53" t="s">
        <v>24</v>
      </c>
      <c r="C21" s="54">
        <v>101.20999999999999</v>
      </c>
    </row>
    <row r="22" ht="25.5" customHeight="1">
      <c r="A22" s="47" t="s">
        <v>33</v>
      </c>
      <c r="B22" s="45" t="s">
        <v>18</v>
      </c>
      <c r="C22" s="56">
        <v>209.53999999999999</v>
      </c>
    </row>
    <row r="23" ht="39.75" customHeight="1">
      <c r="A23" s="52" t="s">
        <v>34</v>
      </c>
      <c r="B23" s="53" t="s">
        <v>24</v>
      </c>
      <c r="C23" s="54">
        <v>79.480000000000004</v>
      </c>
    </row>
    <row r="24" ht="27" customHeight="1">
      <c r="A24" s="47" t="s">
        <v>35</v>
      </c>
      <c r="B24" s="45" t="s">
        <v>18</v>
      </c>
      <c r="C24" s="56" t="s">
        <v>21</v>
      </c>
    </row>
    <row r="25" ht="27.75" customHeight="1">
      <c r="A25" s="47" t="s">
        <v>36</v>
      </c>
      <c r="B25" s="61" t="s">
        <v>24</v>
      </c>
      <c r="C25" s="55" t="s">
        <v>21</v>
      </c>
    </row>
    <row r="26" ht="23.25" customHeight="1">
      <c r="A26" s="47" t="s">
        <v>37</v>
      </c>
      <c r="B26" s="45" t="s">
        <v>18</v>
      </c>
      <c r="C26" s="56">
        <v>210.71000000000001</v>
      </c>
    </row>
    <row r="27" ht="25.5" customHeight="1">
      <c r="A27" s="62" t="s">
        <v>38</v>
      </c>
      <c r="B27" s="63" t="s">
        <v>24</v>
      </c>
      <c r="C27" s="64">
        <v>62.009999999999998</v>
      </c>
    </row>
    <row r="28">
      <c r="A28" s="1"/>
      <c r="B28" s="1"/>
      <c r="C28" s="1"/>
    </row>
    <row r="29" ht="15.75">
      <c r="A29" s="65" t="s">
        <v>39</v>
      </c>
      <c r="B29" s="65"/>
      <c r="C29" s="66"/>
    </row>
    <row r="30" ht="15.75">
      <c r="A30" s="65" t="s">
        <v>40</v>
      </c>
      <c r="B30" s="65"/>
      <c r="C30" s="67" t="s">
        <v>41</v>
      </c>
    </row>
  </sheetData>
  <mergeCells count="3">
    <mergeCell ref="A4:C6"/>
    <mergeCell ref="D6:EX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D1" s="34"/>
      <c r="F1" s="34"/>
    </row>
    <row r="2" ht="18" customHeight="1">
      <c r="A2" s="34"/>
      <c r="B2" s="35"/>
      <c r="C2" s="36" t="s">
        <v>14</v>
      </c>
    </row>
    <row r="3" ht="16.5" customHeight="1">
      <c r="A3" s="37"/>
      <c r="B3" s="37"/>
      <c r="C3" s="35"/>
    </row>
    <row r="4" ht="12.75" customHeight="1">
      <c r="A4" s="38" t="s">
        <v>15</v>
      </c>
      <c r="B4" s="38"/>
      <c r="C4" s="38"/>
    </row>
    <row r="5" ht="15">
      <c r="A5" s="38"/>
      <c r="B5" s="38"/>
      <c r="C5" s="38"/>
    </row>
    <row r="6" s="1" customFormat="1" ht="15">
      <c r="A6" s="38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</row>
    <row r="7" s="1" customFormat="1" ht="21.600000000000001" customHeight="1">
      <c r="A7" s="40" t="s">
        <v>42</v>
      </c>
      <c r="B7" s="40"/>
      <c r="C7" s="40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17</v>
      </c>
      <c r="B9" s="45" t="s">
        <v>18</v>
      </c>
      <c r="C9" s="46">
        <v>648</v>
      </c>
    </row>
    <row r="10" ht="21" customHeight="1">
      <c r="A10" s="47" t="s">
        <v>19</v>
      </c>
      <c r="B10" s="48"/>
      <c r="C10" s="49"/>
    </row>
    <row r="11" ht="35.25" customHeight="1">
      <c r="A11" s="47" t="s">
        <v>20</v>
      </c>
      <c r="B11" s="45" t="s">
        <v>18</v>
      </c>
      <c r="C11" s="50" t="s">
        <v>21</v>
      </c>
    </row>
    <row r="12" ht="25.5" customHeight="1">
      <c r="A12" s="47" t="s">
        <v>22</v>
      </c>
      <c r="B12" s="45" t="s">
        <v>18</v>
      </c>
      <c r="C12" s="51">
        <v>21.199999999999999</v>
      </c>
    </row>
    <row r="13" ht="24.75" customHeight="1">
      <c r="A13" s="52" t="s">
        <v>23</v>
      </c>
      <c r="B13" s="53" t="s">
        <v>24</v>
      </c>
      <c r="C13" s="54">
        <v>3.27</v>
      </c>
    </row>
    <row r="14" ht="27" customHeight="1">
      <c r="A14" s="47" t="s">
        <v>25</v>
      </c>
      <c r="B14" s="45" t="s">
        <v>18</v>
      </c>
      <c r="C14" s="55">
        <v>325.25</v>
      </c>
    </row>
    <row r="15" ht="27.75" customHeight="1">
      <c r="A15" s="52" t="s">
        <v>26</v>
      </c>
      <c r="B15" s="53" t="s">
        <v>24</v>
      </c>
      <c r="C15" s="54">
        <v>50.189999999999998</v>
      </c>
    </row>
    <row r="16" ht="27" customHeight="1">
      <c r="A16" s="47" t="s">
        <v>27</v>
      </c>
      <c r="B16" s="45" t="s">
        <v>18</v>
      </c>
      <c r="C16" s="56">
        <v>67.280000000000001</v>
      </c>
    </row>
    <row r="17" ht="28.5" customHeight="1">
      <c r="A17" s="52" t="s">
        <v>28</v>
      </c>
      <c r="B17" s="53" t="s">
        <v>24</v>
      </c>
      <c r="C17" s="54">
        <v>10.380000000000001</v>
      </c>
    </row>
    <row r="18" ht="31.5" customHeight="1">
      <c r="A18" s="52" t="s">
        <v>29</v>
      </c>
      <c r="B18" s="57" t="s">
        <v>18</v>
      </c>
      <c r="C18" s="58">
        <v>392.52999999999997</v>
      </c>
    </row>
    <row r="19" ht="33" customHeight="1">
      <c r="A19" s="52" t="s">
        <v>30</v>
      </c>
      <c r="B19" s="53" t="s">
        <v>24</v>
      </c>
      <c r="C19" s="54">
        <v>60.579999999999998</v>
      </c>
    </row>
    <row r="20" ht="55.5" customHeight="1">
      <c r="A20" s="47" t="s">
        <v>31</v>
      </c>
      <c r="B20" s="59" t="s">
        <v>24</v>
      </c>
      <c r="C20" s="60">
        <v>60</v>
      </c>
    </row>
    <row r="21" ht="45.75" customHeight="1">
      <c r="A21" s="52" t="s">
        <v>32</v>
      </c>
      <c r="B21" s="53" t="s">
        <v>24</v>
      </c>
      <c r="C21" s="54">
        <v>100.95999999999999</v>
      </c>
    </row>
    <row r="22" ht="25.5" customHeight="1">
      <c r="A22" s="47" t="s">
        <v>33</v>
      </c>
      <c r="B22" s="45" t="s">
        <v>18</v>
      </c>
      <c r="C22" s="56">
        <v>248.75</v>
      </c>
    </row>
    <row r="23" ht="39.75" customHeight="1">
      <c r="A23" s="52" t="s">
        <v>34</v>
      </c>
      <c r="B23" s="53" t="s">
        <v>24</v>
      </c>
      <c r="C23" s="54">
        <v>81.810000000000002</v>
      </c>
    </row>
    <row r="24" ht="27" customHeight="1">
      <c r="A24" s="47" t="s">
        <v>35</v>
      </c>
      <c r="B24" s="45" t="s">
        <v>18</v>
      </c>
      <c r="C24" s="56" t="s">
        <v>21</v>
      </c>
    </row>
    <row r="25" ht="27.75" customHeight="1">
      <c r="A25" s="47" t="s">
        <v>36</v>
      </c>
      <c r="B25" s="61" t="s">
        <v>24</v>
      </c>
      <c r="C25" s="55" t="s">
        <v>21</v>
      </c>
    </row>
    <row r="26" ht="23.25" customHeight="1">
      <c r="A26" s="47" t="s">
        <v>37</v>
      </c>
      <c r="B26" s="45" t="s">
        <v>18</v>
      </c>
      <c r="C26" s="56">
        <v>259.66000000000003</v>
      </c>
    </row>
    <row r="27" ht="25.5" customHeight="1">
      <c r="A27" s="62" t="s">
        <v>38</v>
      </c>
      <c r="B27" s="63" t="s">
        <v>24</v>
      </c>
      <c r="C27" s="64">
        <v>66.150000000000006</v>
      </c>
    </row>
    <row r="28">
      <c r="A28" s="1"/>
      <c r="B28" s="1"/>
      <c r="C28" s="1"/>
    </row>
    <row r="29" ht="15.75">
      <c r="A29" s="65" t="s">
        <v>39</v>
      </c>
      <c r="B29" s="65"/>
      <c r="C29" s="66"/>
    </row>
    <row r="30" ht="15.75">
      <c r="A30" s="65" t="s">
        <v>40</v>
      </c>
      <c r="B30" s="65"/>
      <c r="C30" s="67" t="s">
        <v>41</v>
      </c>
    </row>
  </sheetData>
  <mergeCells count="3">
    <mergeCell ref="A4:C6"/>
    <mergeCell ref="D6:EX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D1" s="34"/>
      <c r="F1" s="34"/>
    </row>
    <row r="2" ht="18" customHeight="1">
      <c r="A2" s="34"/>
      <c r="B2" s="35"/>
      <c r="C2" s="36" t="s">
        <v>14</v>
      </c>
    </row>
    <row r="3" ht="16.5" customHeight="1">
      <c r="A3" s="37"/>
      <c r="B3" s="37"/>
      <c r="C3" s="35"/>
    </row>
    <row r="4" ht="12.75" customHeight="1">
      <c r="A4" s="38" t="s">
        <v>15</v>
      </c>
      <c r="B4" s="38"/>
      <c r="C4" s="38"/>
    </row>
    <row r="5" ht="15">
      <c r="A5" s="38"/>
      <c r="B5" s="38"/>
      <c r="C5" s="38"/>
    </row>
    <row r="6" s="1" customFormat="1" ht="15">
      <c r="A6" s="38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</row>
    <row r="7" s="1" customFormat="1" ht="21.600000000000001" customHeight="1">
      <c r="A7" s="40" t="s">
        <v>43</v>
      </c>
      <c r="B7" s="40"/>
      <c r="C7" s="40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17</v>
      </c>
      <c r="B9" s="45" t="s">
        <v>18</v>
      </c>
      <c r="C9" s="46">
        <v>652.75999999999999</v>
      </c>
    </row>
    <row r="10" ht="21" customHeight="1">
      <c r="A10" s="47" t="s">
        <v>19</v>
      </c>
      <c r="B10" s="48"/>
      <c r="C10" s="49"/>
    </row>
    <row r="11" ht="35.25" customHeight="1">
      <c r="A11" s="47" t="s">
        <v>20</v>
      </c>
      <c r="B11" s="45" t="s">
        <v>18</v>
      </c>
      <c r="C11" s="50" t="s">
        <v>21</v>
      </c>
    </row>
    <row r="12" ht="25.5" customHeight="1">
      <c r="A12" s="47" t="s">
        <v>22</v>
      </c>
      <c r="B12" s="45" t="s">
        <v>18</v>
      </c>
      <c r="C12" s="51">
        <v>27.010000000000002</v>
      </c>
    </row>
    <row r="13" ht="24.75" customHeight="1">
      <c r="A13" s="52" t="s">
        <v>23</v>
      </c>
      <c r="B13" s="53" t="s">
        <v>24</v>
      </c>
      <c r="C13" s="54">
        <v>4.1399999999999997</v>
      </c>
    </row>
    <row r="14" ht="27" customHeight="1">
      <c r="A14" s="47" t="s">
        <v>25</v>
      </c>
      <c r="B14" s="45" t="s">
        <v>18</v>
      </c>
      <c r="C14" s="55">
        <v>328.07999999999998</v>
      </c>
    </row>
    <row r="15" ht="27.75" customHeight="1">
      <c r="A15" s="52" t="s">
        <v>26</v>
      </c>
      <c r="B15" s="53" t="s">
        <v>24</v>
      </c>
      <c r="C15" s="54">
        <v>50.259999999999998</v>
      </c>
    </row>
    <row r="16" ht="27" customHeight="1">
      <c r="A16" s="47" t="s">
        <v>27</v>
      </c>
      <c r="B16" s="45" t="s">
        <v>18</v>
      </c>
      <c r="C16" s="56">
        <v>68</v>
      </c>
    </row>
    <row r="17" ht="28.5" customHeight="1">
      <c r="A17" s="52" t="s">
        <v>28</v>
      </c>
      <c r="B17" s="53" t="s">
        <v>24</v>
      </c>
      <c r="C17" s="54">
        <v>10.42</v>
      </c>
    </row>
    <row r="18" ht="31.5" customHeight="1">
      <c r="A18" s="52" t="s">
        <v>29</v>
      </c>
      <c r="B18" s="57" t="s">
        <v>18</v>
      </c>
      <c r="C18" s="58">
        <v>396.08999999999997</v>
      </c>
    </row>
    <row r="19" ht="33" customHeight="1">
      <c r="A19" s="52" t="s">
        <v>30</v>
      </c>
      <c r="B19" s="53" t="s">
        <v>24</v>
      </c>
      <c r="C19" s="54">
        <v>60.68</v>
      </c>
    </row>
    <row r="20" ht="55.5" customHeight="1">
      <c r="A20" s="47" t="s">
        <v>31</v>
      </c>
      <c r="B20" s="59" t="s">
        <v>24</v>
      </c>
      <c r="C20" s="60">
        <v>60</v>
      </c>
    </row>
    <row r="21" ht="45.75" customHeight="1">
      <c r="A21" s="52" t="s">
        <v>32</v>
      </c>
      <c r="B21" s="53" t="s">
        <v>24</v>
      </c>
      <c r="C21" s="54">
        <v>101.13</v>
      </c>
    </row>
    <row r="22" ht="25.5" customHeight="1">
      <c r="A22" s="47" t="s">
        <v>33</v>
      </c>
      <c r="B22" s="45" t="s">
        <v>18</v>
      </c>
      <c r="C22" s="56">
        <v>248.40000000000001</v>
      </c>
    </row>
    <row r="23" ht="39.75" customHeight="1">
      <c r="A23" s="52" t="s">
        <v>34</v>
      </c>
      <c r="B23" s="53" t="s">
        <v>24</v>
      </c>
      <c r="C23" s="54">
        <v>82.510000000000005</v>
      </c>
    </row>
    <row r="24" ht="27" customHeight="1">
      <c r="A24" s="47" t="s">
        <v>35</v>
      </c>
      <c r="B24" s="45" t="s">
        <v>18</v>
      </c>
      <c r="C24" s="56" t="s">
        <v>21</v>
      </c>
    </row>
    <row r="25" ht="27.75" customHeight="1">
      <c r="A25" s="47" t="s">
        <v>36</v>
      </c>
      <c r="B25" s="61" t="s">
        <v>24</v>
      </c>
      <c r="C25" s="55" t="s">
        <v>21</v>
      </c>
    </row>
    <row r="26" ht="23.25" customHeight="1">
      <c r="A26" s="47" t="s">
        <v>37</v>
      </c>
      <c r="B26" s="45" t="s">
        <v>18</v>
      </c>
      <c r="C26" s="56">
        <v>262.11000000000001</v>
      </c>
    </row>
    <row r="27" ht="25.5" customHeight="1">
      <c r="A27" s="62" t="s">
        <v>38</v>
      </c>
      <c r="B27" s="63" t="s">
        <v>24</v>
      </c>
      <c r="C27" s="64">
        <v>66.170000000000002</v>
      </c>
    </row>
    <row r="28">
      <c r="A28" s="1"/>
      <c r="B28" s="1"/>
      <c r="C28" s="1"/>
    </row>
    <row r="29" ht="15.75">
      <c r="A29" s="65" t="s">
        <v>39</v>
      </c>
      <c r="B29" s="65"/>
      <c r="C29" s="66"/>
    </row>
    <row r="30" ht="15.75">
      <c r="A30" s="65" t="s">
        <v>40</v>
      </c>
      <c r="B30" s="65"/>
      <c r="C30" s="67" t="s">
        <v>41</v>
      </c>
    </row>
  </sheetData>
  <mergeCells count="3">
    <mergeCell ref="A4:C6"/>
    <mergeCell ref="D6:EX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2.75"/>
  <cols>
    <col bestFit="1" min="14" max="14" width="11.28125"/>
    <col bestFit="1" min="15" max="15" width="11.57421875"/>
    <col customWidth="1" min="16" max="16" width="9.85546875"/>
    <col bestFit="1" min="17" max="17" width="10.57421875"/>
  </cols>
  <sheetData>
    <row r="1" ht="13.5" customHeight="1">
      <c r="A1" s="34"/>
      <c r="B1" s="1"/>
      <c r="C1" s="68"/>
      <c r="D1" s="68"/>
      <c r="E1" s="68"/>
      <c r="F1" s="68"/>
      <c r="G1" s="68"/>
      <c r="H1" s="68"/>
      <c r="I1" s="68"/>
      <c r="J1" s="68"/>
      <c r="K1" s="68"/>
      <c r="L1" s="68"/>
      <c r="M1" s="1"/>
      <c r="N1" s="68"/>
      <c r="O1" s="66" t="s">
        <v>44</v>
      </c>
      <c r="P1" s="68"/>
    </row>
    <row r="2" ht="15">
      <c r="A2" s="1"/>
      <c r="B2" s="1"/>
      <c r="C2" s="68"/>
      <c r="D2" s="68"/>
      <c r="E2" s="68"/>
      <c r="F2" s="68"/>
      <c r="G2" s="68"/>
      <c r="H2" s="68"/>
      <c r="I2" s="68"/>
      <c r="J2" s="68"/>
      <c r="K2" s="68"/>
      <c r="L2" s="68"/>
      <c r="M2" s="1"/>
      <c r="N2" s="68"/>
      <c r="O2" s="22" t="s">
        <v>45</v>
      </c>
      <c r="P2" s="68"/>
      <c r="S2" s="69"/>
    </row>
    <row r="3" s="1" customFormat="1" ht="15.75" customHeight="1">
      <c r="C3" s="68"/>
      <c r="D3" s="68"/>
      <c r="E3" s="70"/>
      <c r="F3" s="70"/>
      <c r="G3" s="71" t="s">
        <v>46</v>
      </c>
      <c r="H3" s="72"/>
      <c r="I3" s="72"/>
      <c r="J3" s="72"/>
      <c r="K3" s="72"/>
      <c r="L3" s="72"/>
      <c r="M3" s="72"/>
      <c r="N3" s="72"/>
      <c r="O3" s="72"/>
      <c r="P3" s="72"/>
      <c r="S3" s="69"/>
    </row>
    <row r="4" s="1" customFormat="1" ht="15.75" customHeight="1">
      <c r="C4" s="68"/>
      <c r="D4" s="68"/>
      <c r="E4" s="70"/>
      <c r="F4" s="70"/>
      <c r="G4" s="71" t="s">
        <v>47</v>
      </c>
      <c r="H4" s="72"/>
      <c r="I4" s="72"/>
      <c r="J4" s="72"/>
      <c r="K4" s="72"/>
      <c r="L4" s="72"/>
      <c r="M4" s="72"/>
      <c r="N4" s="72"/>
      <c r="O4" s="72"/>
      <c r="P4" s="72"/>
      <c r="S4" s="69"/>
      <c r="T4" s="73"/>
    </row>
    <row r="5" s="1" customFormat="1" ht="15.75" customHeight="1">
      <c r="C5" s="68"/>
      <c r="D5" s="68"/>
      <c r="E5" s="70"/>
      <c r="F5" s="70"/>
      <c r="G5" s="71" t="s">
        <v>16</v>
      </c>
      <c r="H5" s="71"/>
      <c r="I5" s="71"/>
      <c r="J5" s="71"/>
      <c r="K5" s="71"/>
      <c r="L5" s="71"/>
      <c r="M5" s="71"/>
      <c r="N5" s="71"/>
      <c r="O5" s="71"/>
      <c r="P5" s="71"/>
    </row>
    <row r="6" s="1" customFormat="1"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="1" customFormat="1" ht="13.5" customHeight="1">
      <c r="A7" s="74" t="s">
        <v>48</v>
      </c>
      <c r="B7" s="75" t="s">
        <v>49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  <c r="N7" s="74" t="s">
        <v>50</v>
      </c>
      <c r="O7" s="74" t="s">
        <v>51</v>
      </c>
      <c r="P7" s="74" t="s">
        <v>52</v>
      </c>
    </row>
    <row r="8" s="1" customFormat="1">
      <c r="A8" s="78"/>
      <c r="B8" s="79" t="s">
        <v>53</v>
      </c>
      <c r="C8" s="80"/>
      <c r="D8" s="75" t="s">
        <v>53</v>
      </c>
      <c r="E8" s="76"/>
      <c r="F8" s="77"/>
      <c r="G8" s="75" t="s">
        <v>53</v>
      </c>
      <c r="H8" s="76"/>
      <c r="I8" s="76"/>
      <c r="J8" s="77"/>
      <c r="K8" s="81" t="s">
        <v>53</v>
      </c>
      <c r="L8" s="82"/>
      <c r="M8" s="83"/>
      <c r="N8" s="78"/>
      <c r="O8" s="78"/>
      <c r="P8" s="78"/>
    </row>
    <row r="9" s="1" customFormat="1" ht="25.5" customHeight="1">
      <c r="A9" s="84"/>
      <c r="B9" s="85" t="s">
        <v>54</v>
      </c>
      <c r="C9" s="75" t="s">
        <v>55</v>
      </c>
      <c r="D9" s="75" t="s">
        <v>56</v>
      </c>
      <c r="E9" s="75" t="s">
        <v>55</v>
      </c>
      <c r="F9" s="86" t="s">
        <v>57</v>
      </c>
      <c r="G9" s="75" t="s">
        <v>58</v>
      </c>
      <c r="H9" s="75" t="s">
        <v>59</v>
      </c>
      <c r="I9" s="87" t="s">
        <v>60</v>
      </c>
      <c r="J9" s="88" t="s">
        <v>61</v>
      </c>
      <c r="K9" s="89" t="s">
        <v>62</v>
      </c>
      <c r="L9" s="90" t="s">
        <v>63</v>
      </c>
      <c r="M9" s="88" t="s">
        <v>64</v>
      </c>
      <c r="N9" s="84"/>
      <c r="O9" s="84"/>
      <c r="P9" s="84"/>
    </row>
    <row r="10" s="1" customFormat="1">
      <c r="A10" s="91">
        <v>1</v>
      </c>
      <c r="B10" s="85">
        <v>2</v>
      </c>
      <c r="C10" s="92"/>
      <c r="D10" s="93"/>
      <c r="E10" s="94"/>
      <c r="F10" s="95"/>
      <c r="G10" s="92"/>
      <c r="H10" s="94"/>
      <c r="I10" s="92"/>
      <c r="J10" s="94"/>
      <c r="K10" s="92"/>
      <c r="L10" s="86">
        <v>12</v>
      </c>
      <c r="M10" s="77">
        <v>13</v>
      </c>
      <c r="N10" s="96">
        <v>14</v>
      </c>
      <c r="O10" s="96">
        <v>15</v>
      </c>
      <c r="P10" s="96">
        <v>16</v>
      </c>
    </row>
    <row r="11" ht="14.25">
      <c r="A11" s="97" t="s">
        <v>65</v>
      </c>
      <c r="B11" s="98">
        <v>21.439999999999998</v>
      </c>
      <c r="C11" s="99"/>
      <c r="D11" s="98"/>
      <c r="E11" s="99"/>
      <c r="F11" s="100"/>
      <c r="G11" s="99"/>
      <c r="H11" s="101"/>
      <c r="I11" s="99"/>
      <c r="J11" s="100"/>
      <c r="K11" s="99"/>
      <c r="L11" s="101"/>
      <c r="M11" s="100"/>
      <c r="N11" s="102">
        <f t="shared" ref="N11:N34" si="0">SUM(B11:M11)</f>
        <v>21.439999999999998</v>
      </c>
      <c r="O11" s="103">
        <v>25.629999999999999</v>
      </c>
      <c r="P11" s="104">
        <f>N11/O11*100</f>
        <v>83.651970347249318</v>
      </c>
      <c r="R11" s="105" t="s">
        <v>66</v>
      </c>
    </row>
    <row r="12" ht="14.25">
      <c r="A12" s="106" t="s">
        <v>67</v>
      </c>
      <c r="B12" s="107"/>
      <c r="C12" s="108"/>
      <c r="D12" s="99"/>
      <c r="E12" s="109"/>
      <c r="F12" s="99"/>
      <c r="G12" s="107"/>
      <c r="H12" s="99"/>
      <c r="I12" s="109"/>
      <c r="J12" s="99"/>
      <c r="K12" s="107"/>
      <c r="L12" s="99"/>
      <c r="M12" s="108"/>
      <c r="N12" s="110">
        <f t="shared" si="0"/>
        <v>0</v>
      </c>
      <c r="O12" s="111">
        <v>0</v>
      </c>
      <c r="P12" s="112"/>
    </row>
    <row r="13" ht="14.25">
      <c r="A13" s="106" t="s">
        <v>68</v>
      </c>
      <c r="B13" s="107"/>
      <c r="C13" s="99"/>
      <c r="D13" s="107">
        <v>18</v>
      </c>
      <c r="E13" s="99"/>
      <c r="F13" s="108"/>
      <c r="G13" s="99"/>
      <c r="H13" s="109"/>
      <c r="I13" s="99"/>
      <c r="J13" s="108"/>
      <c r="K13" s="99"/>
      <c r="L13" s="109"/>
      <c r="M13" s="108"/>
      <c r="N13" s="110">
        <f t="shared" si="0"/>
        <v>18</v>
      </c>
      <c r="O13" s="113">
        <v>30.75</v>
      </c>
      <c r="P13" s="112">
        <f>N13/O13*100</f>
        <v>58.536585365853654</v>
      </c>
      <c r="R13" s="105" t="s">
        <v>69</v>
      </c>
    </row>
    <row r="14" ht="14.25">
      <c r="A14" s="106" t="s">
        <v>70</v>
      </c>
      <c r="B14" s="107"/>
      <c r="C14" s="108"/>
      <c r="D14" s="99"/>
      <c r="E14" s="109"/>
      <c r="F14" s="99"/>
      <c r="G14" s="107"/>
      <c r="H14" s="99"/>
      <c r="I14" s="109"/>
      <c r="J14" s="99"/>
      <c r="K14" s="107"/>
      <c r="L14" s="99"/>
      <c r="M14" s="108"/>
      <c r="N14" s="110">
        <f t="shared" si="0"/>
        <v>0</v>
      </c>
      <c r="O14" s="111">
        <v>0</v>
      </c>
      <c r="P14" s="112"/>
    </row>
    <row r="15" ht="14.25">
      <c r="A15" s="106" t="s">
        <v>71</v>
      </c>
      <c r="B15" s="107"/>
      <c r="C15" s="99"/>
      <c r="D15" s="107">
        <v>24.490000000000002</v>
      </c>
      <c r="E15" s="114"/>
      <c r="F15" s="108"/>
      <c r="G15" s="99"/>
      <c r="H15" s="109"/>
      <c r="I15" s="99"/>
      <c r="J15" s="108"/>
      <c r="K15" s="99"/>
      <c r="L15" s="109"/>
      <c r="M15" s="108"/>
      <c r="N15" s="110">
        <f t="shared" si="0"/>
        <v>24.490000000000002</v>
      </c>
      <c r="O15" s="113">
        <v>29.490000000000002</v>
      </c>
      <c r="P15" s="112">
        <f>N15/O15*100</f>
        <v>83.045100033909804</v>
      </c>
      <c r="R15" s="105" t="s">
        <v>72</v>
      </c>
    </row>
    <row r="16" ht="14.25">
      <c r="A16" s="106" t="s">
        <v>73</v>
      </c>
      <c r="B16" s="107"/>
      <c r="C16" s="108"/>
      <c r="D16" s="99"/>
      <c r="E16" s="109"/>
      <c r="F16" s="99"/>
      <c r="G16" s="107"/>
      <c r="H16" s="99"/>
      <c r="I16" s="109"/>
      <c r="J16" s="99"/>
      <c r="K16" s="107"/>
      <c r="L16" s="99"/>
      <c r="M16" s="108"/>
      <c r="N16" s="110">
        <f t="shared" si="0"/>
        <v>0</v>
      </c>
      <c r="O16" s="111">
        <v>0</v>
      </c>
      <c r="P16" s="112"/>
    </row>
    <row r="17" ht="14.25">
      <c r="A17" s="106" t="s">
        <v>74</v>
      </c>
      <c r="B17" s="107"/>
      <c r="C17" s="99"/>
      <c r="D17" s="107"/>
      <c r="E17" s="99">
        <v>17.920000000000002</v>
      </c>
      <c r="F17" s="115"/>
      <c r="G17" s="99"/>
      <c r="H17" s="109"/>
      <c r="I17" s="99"/>
      <c r="J17" s="108"/>
      <c r="K17" s="99"/>
      <c r="L17" s="109"/>
      <c r="M17" s="108"/>
      <c r="N17" s="110">
        <f t="shared" si="0"/>
        <v>17.920000000000002</v>
      </c>
      <c r="O17" s="113">
        <v>23.909999999999997</v>
      </c>
      <c r="P17" s="112">
        <f>N17/O17*100</f>
        <v>74.947720618987887</v>
      </c>
      <c r="R17" s="105" t="s">
        <v>75</v>
      </c>
    </row>
    <row r="18" ht="14.25">
      <c r="A18" s="106" t="s">
        <v>76</v>
      </c>
      <c r="B18" s="107"/>
      <c r="C18" s="108"/>
      <c r="D18" s="99"/>
      <c r="E18" s="109"/>
      <c r="F18" s="99"/>
      <c r="G18" s="107"/>
      <c r="H18" s="99"/>
      <c r="I18" s="109"/>
      <c r="J18" s="99"/>
      <c r="K18" s="107"/>
      <c r="L18" s="99"/>
      <c r="M18" s="108"/>
      <c r="N18" s="110">
        <f t="shared" si="0"/>
        <v>0</v>
      </c>
      <c r="O18" s="111">
        <v>0</v>
      </c>
      <c r="P18" s="112"/>
    </row>
    <row r="19" ht="14.25">
      <c r="A19" s="106" t="s">
        <v>77</v>
      </c>
      <c r="B19" s="107"/>
      <c r="C19" s="99"/>
      <c r="D19" s="107"/>
      <c r="E19" s="99">
        <v>15.25</v>
      </c>
      <c r="F19" s="108"/>
      <c r="G19" s="114"/>
      <c r="H19" s="109"/>
      <c r="I19" s="99"/>
      <c r="J19" s="108"/>
      <c r="K19" s="99"/>
      <c r="L19" s="109"/>
      <c r="M19" s="108"/>
      <c r="N19" s="110">
        <f t="shared" si="0"/>
        <v>15.25</v>
      </c>
      <c r="O19" s="113">
        <v>29.32</v>
      </c>
      <c r="P19" s="112">
        <f>N19/O19*100</f>
        <v>52.012278308321967</v>
      </c>
      <c r="R19" s="105" t="s">
        <v>78</v>
      </c>
    </row>
    <row r="20" ht="14.25">
      <c r="A20" s="106" t="s">
        <v>79</v>
      </c>
      <c r="B20" s="107"/>
      <c r="C20" s="108"/>
      <c r="D20" s="99"/>
      <c r="E20" s="109"/>
      <c r="F20" s="99"/>
      <c r="G20" s="107"/>
      <c r="H20" s="99"/>
      <c r="I20" s="109"/>
      <c r="J20" s="99"/>
      <c r="K20" s="107"/>
      <c r="L20" s="99"/>
      <c r="M20" s="108"/>
      <c r="N20" s="110">
        <f t="shared" si="0"/>
        <v>0</v>
      </c>
      <c r="O20" s="111">
        <v>0</v>
      </c>
      <c r="P20" s="112"/>
    </row>
    <row r="21" ht="14.25">
      <c r="A21" s="106" t="s">
        <v>80</v>
      </c>
      <c r="B21" s="107"/>
      <c r="C21" s="99"/>
      <c r="D21" s="107"/>
      <c r="E21" s="99"/>
      <c r="F21" s="108">
        <v>19.300000000000001</v>
      </c>
      <c r="G21" s="99"/>
      <c r="H21" s="116"/>
      <c r="I21" s="99"/>
      <c r="J21" s="108"/>
      <c r="K21" s="99"/>
      <c r="L21" s="109"/>
      <c r="M21" s="108"/>
      <c r="N21" s="110">
        <f t="shared" si="0"/>
        <v>19.300000000000001</v>
      </c>
      <c r="O21" s="113">
        <v>23.859999999999999</v>
      </c>
      <c r="P21" s="112">
        <f>N21/O21*100</f>
        <v>80.888516345347867</v>
      </c>
      <c r="R21" s="105" t="s">
        <v>81</v>
      </c>
    </row>
    <row r="22" ht="14.25">
      <c r="A22" s="106" t="s">
        <v>82</v>
      </c>
      <c r="B22" s="107"/>
      <c r="C22" s="108"/>
      <c r="D22" s="99"/>
      <c r="E22" s="109"/>
      <c r="F22" s="99"/>
      <c r="G22" s="107"/>
      <c r="H22" s="99"/>
      <c r="I22" s="109"/>
      <c r="J22" s="99"/>
      <c r="K22" s="107"/>
      <c r="L22" s="99"/>
      <c r="M22" s="108"/>
      <c r="N22" s="110">
        <f t="shared" si="0"/>
        <v>0</v>
      </c>
      <c r="O22" s="111">
        <v>0</v>
      </c>
      <c r="P22" s="112"/>
    </row>
    <row r="23" ht="14.25">
      <c r="A23" s="106" t="s">
        <v>83</v>
      </c>
      <c r="B23" s="107"/>
      <c r="C23" s="99"/>
      <c r="D23" s="107"/>
      <c r="E23" s="99"/>
      <c r="F23" s="108"/>
      <c r="G23" s="99">
        <v>8.1699999999999999</v>
      </c>
      <c r="H23" s="109">
        <v>9.0999999999999996</v>
      </c>
      <c r="I23" s="99"/>
      <c r="J23" s="108"/>
      <c r="K23" s="99"/>
      <c r="L23" s="109"/>
      <c r="M23" s="108"/>
      <c r="N23" s="110">
        <f t="shared" si="0"/>
        <v>17.27</v>
      </c>
      <c r="O23" s="113">
        <v>20.759999999999998</v>
      </c>
      <c r="P23" s="112">
        <f>N23/O23*100</f>
        <v>83.188824662813104</v>
      </c>
      <c r="R23" s="105" t="s">
        <v>84</v>
      </c>
    </row>
    <row r="24" ht="14.25">
      <c r="A24" s="106" t="s">
        <v>85</v>
      </c>
      <c r="B24" s="107"/>
      <c r="C24" s="108"/>
      <c r="D24" s="99"/>
      <c r="E24" s="109"/>
      <c r="F24" s="99"/>
      <c r="G24" s="107"/>
      <c r="H24" s="99"/>
      <c r="I24" s="109"/>
      <c r="J24" s="99"/>
      <c r="K24" s="107"/>
      <c r="L24" s="99"/>
      <c r="M24" s="108"/>
      <c r="N24" s="110">
        <f t="shared" si="0"/>
        <v>0</v>
      </c>
      <c r="O24" s="111">
        <v>0</v>
      </c>
      <c r="P24" s="112"/>
    </row>
    <row r="25" ht="14.25">
      <c r="A25" s="106" t="s">
        <v>86</v>
      </c>
      <c r="B25" s="107"/>
      <c r="C25" s="99"/>
      <c r="D25" s="107"/>
      <c r="E25" s="99"/>
      <c r="F25" s="108"/>
      <c r="G25" s="99"/>
      <c r="H25" s="109"/>
      <c r="I25" s="99">
        <v>12.289999999999999</v>
      </c>
      <c r="J25" s="108">
        <v>14</v>
      </c>
      <c r="K25" s="99"/>
      <c r="L25" s="109"/>
      <c r="M25" s="108"/>
      <c r="N25" s="110">
        <f t="shared" si="0"/>
        <v>26.289999999999999</v>
      </c>
      <c r="O25" s="113">
        <v>30.34</v>
      </c>
      <c r="P25" s="112">
        <f>N25/O25*100</f>
        <v>86.651285431773246</v>
      </c>
      <c r="R25" s="105" t="s">
        <v>87</v>
      </c>
    </row>
    <row r="26" ht="14.25">
      <c r="A26" s="106" t="s">
        <v>88</v>
      </c>
      <c r="B26" s="107"/>
      <c r="C26" s="108"/>
      <c r="D26" s="99"/>
      <c r="E26" s="109"/>
      <c r="F26" s="99"/>
      <c r="G26" s="107"/>
      <c r="H26" s="99"/>
      <c r="I26" s="109"/>
      <c r="J26" s="99"/>
      <c r="K26" s="107"/>
      <c r="L26" s="99"/>
      <c r="M26" s="108"/>
      <c r="N26" s="110">
        <f t="shared" si="0"/>
        <v>0</v>
      </c>
      <c r="O26" s="111">
        <v>0</v>
      </c>
      <c r="P26" s="112"/>
    </row>
    <row r="27" s="117" customFormat="1" ht="14.25">
      <c r="A27" s="106" t="s">
        <v>89</v>
      </c>
      <c r="B27" s="118"/>
      <c r="C27" s="114"/>
      <c r="D27" s="118"/>
      <c r="E27" s="114"/>
      <c r="F27" s="115"/>
      <c r="G27" s="114"/>
      <c r="H27" s="116"/>
      <c r="I27" s="99"/>
      <c r="J27" s="115"/>
      <c r="K27" s="114"/>
      <c r="L27" s="109">
        <v>9.7599999999999998</v>
      </c>
      <c r="M27" s="108">
        <v>8.8000000000000007</v>
      </c>
      <c r="N27" s="110">
        <f t="shared" si="0"/>
        <v>18.560000000000002</v>
      </c>
      <c r="O27" s="113">
        <v>18.560000000000002</v>
      </c>
      <c r="P27" s="112">
        <f>N27/O27*100</f>
        <v>100</v>
      </c>
      <c r="Q27" s="119">
        <f>O27-N27</f>
        <v>0</v>
      </c>
      <c r="R27" s="105" t="s">
        <v>90</v>
      </c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</row>
    <row r="28" ht="14.25">
      <c r="A28" s="106" t="s">
        <v>91</v>
      </c>
      <c r="B28" s="107"/>
      <c r="C28" s="108"/>
      <c r="D28" s="99"/>
      <c r="E28" s="109"/>
      <c r="F28" s="99"/>
      <c r="G28" s="107"/>
      <c r="H28" s="99"/>
      <c r="I28" s="109"/>
      <c r="J28" s="99"/>
      <c r="K28" s="107"/>
      <c r="L28" s="99"/>
      <c r="M28" s="108"/>
      <c r="N28" s="110">
        <f t="shared" si="0"/>
        <v>0</v>
      </c>
      <c r="O28" s="111">
        <v>0</v>
      </c>
      <c r="P28" s="112"/>
      <c r="Q28" s="105"/>
      <c r="R28" s="105"/>
    </row>
    <row r="29" ht="14.25">
      <c r="A29" s="106" t="s">
        <v>92</v>
      </c>
      <c r="B29" s="107"/>
      <c r="C29" s="99"/>
      <c r="D29" s="107"/>
      <c r="E29" s="99"/>
      <c r="F29" s="108"/>
      <c r="G29" s="99"/>
      <c r="H29" s="109"/>
      <c r="I29" s="99"/>
      <c r="J29" s="108"/>
      <c r="K29" s="99"/>
      <c r="L29" s="109">
        <v>7.3499999999999996</v>
      </c>
      <c r="M29" s="108">
        <v>12.869999999999999</v>
      </c>
      <c r="N29" s="110">
        <f t="shared" si="0"/>
        <v>20.219999999999999</v>
      </c>
      <c r="O29" s="113">
        <v>20.220000000000002</v>
      </c>
      <c r="P29" s="112">
        <f>N29/O29*100</f>
        <v>99.999999999999972</v>
      </c>
      <c r="Q29" s="119">
        <f>O29-N29</f>
        <v>3.5527136788005009e-15</v>
      </c>
      <c r="R29" s="105" t="s">
        <v>93</v>
      </c>
    </row>
    <row r="30" ht="14.25">
      <c r="A30" s="106" t="s">
        <v>94</v>
      </c>
      <c r="B30" s="107"/>
      <c r="C30" s="108"/>
      <c r="D30" s="99"/>
      <c r="E30" s="109"/>
      <c r="F30" s="99"/>
      <c r="G30" s="107"/>
      <c r="H30" s="99"/>
      <c r="I30" s="109"/>
      <c r="J30" s="99"/>
      <c r="K30" s="107"/>
      <c r="L30" s="99"/>
      <c r="M30" s="108"/>
      <c r="N30" s="110">
        <f t="shared" si="0"/>
        <v>0</v>
      </c>
      <c r="O30" s="111">
        <v>0</v>
      </c>
      <c r="P30" s="112"/>
      <c r="Q30" s="105"/>
      <c r="R30" s="105"/>
    </row>
    <row r="31" ht="14.25">
      <c r="A31" s="120" t="s">
        <v>95</v>
      </c>
      <c r="B31" s="107"/>
      <c r="C31" s="99"/>
      <c r="D31" s="107"/>
      <c r="E31" s="99"/>
      <c r="F31" s="108"/>
      <c r="G31" s="99"/>
      <c r="H31" s="109"/>
      <c r="I31" s="99"/>
      <c r="J31" s="108"/>
      <c r="K31" s="99"/>
      <c r="L31" s="109">
        <v>6.2999999999999998</v>
      </c>
      <c r="M31" s="99"/>
      <c r="N31" s="111">
        <f t="shared" si="0"/>
        <v>6.2999999999999998</v>
      </c>
      <c r="O31" s="121">
        <v>6.2999999999999998</v>
      </c>
      <c r="P31" s="112">
        <f>N31/O31*100</f>
        <v>100</v>
      </c>
      <c r="Q31" s="119">
        <f>O31-N31</f>
        <v>0</v>
      </c>
      <c r="R31" s="105" t="s">
        <v>96</v>
      </c>
    </row>
    <row r="32" ht="14.25">
      <c r="A32" s="120" t="s">
        <v>97</v>
      </c>
      <c r="B32" s="107"/>
      <c r="C32" s="108"/>
      <c r="D32" s="99"/>
      <c r="E32" s="109"/>
      <c r="F32" s="99"/>
      <c r="G32" s="107"/>
      <c r="H32" s="99"/>
      <c r="I32" s="109"/>
      <c r="J32" s="99"/>
      <c r="K32" s="107"/>
      <c r="L32" s="99"/>
      <c r="M32" s="108"/>
      <c r="N32" s="111">
        <f t="shared" si="0"/>
        <v>0</v>
      </c>
      <c r="O32" s="111">
        <v>0</v>
      </c>
      <c r="P32" s="112"/>
      <c r="Q32" s="105"/>
      <c r="R32" s="105"/>
    </row>
    <row r="33" ht="14.25">
      <c r="A33" s="120" t="s">
        <v>98</v>
      </c>
      <c r="B33" s="107"/>
      <c r="C33" s="99"/>
      <c r="D33" s="107"/>
      <c r="E33" s="99"/>
      <c r="F33" s="108"/>
      <c r="G33" s="99"/>
      <c r="H33" s="109"/>
      <c r="I33" s="99"/>
      <c r="J33" s="108"/>
      <c r="K33" s="99"/>
      <c r="L33" s="109"/>
      <c r="M33" s="99"/>
      <c r="N33" s="111">
        <f t="shared" si="0"/>
        <v>0</v>
      </c>
      <c r="O33" s="121">
        <v>0</v>
      </c>
      <c r="P33" s="112" t="e">
        <f t="shared" ref="P33:P34" si="1">N33/O33*100</f>
        <v>#DIV/0!</v>
      </c>
      <c r="Q33" s="105"/>
      <c r="R33" s="105"/>
    </row>
    <row r="34" ht="14.25">
      <c r="A34" s="122" t="s">
        <v>99</v>
      </c>
      <c r="B34" s="123"/>
      <c r="C34" s="124"/>
      <c r="D34" s="99"/>
      <c r="E34" s="125"/>
      <c r="F34" s="99"/>
      <c r="G34" s="123"/>
      <c r="H34" s="99"/>
      <c r="I34" s="125"/>
      <c r="J34" s="99"/>
      <c r="K34" s="123"/>
      <c r="L34" s="99"/>
      <c r="M34" s="124">
        <v>4.5</v>
      </c>
      <c r="N34" s="126">
        <f t="shared" si="0"/>
        <v>4.5</v>
      </c>
      <c r="O34" s="113">
        <v>4.5</v>
      </c>
      <c r="P34" s="127">
        <f t="shared" si="1"/>
        <v>100</v>
      </c>
      <c r="Q34" s="119">
        <f>O34-N34</f>
        <v>0</v>
      </c>
      <c r="R34" s="105" t="s">
        <v>100</v>
      </c>
    </row>
    <row r="35" ht="36">
      <c r="A35" s="128" t="s">
        <v>101</v>
      </c>
      <c r="B35" s="129">
        <f>SUM(B11:C30)</f>
        <v>21.439999999999998</v>
      </c>
      <c r="C35" s="130"/>
      <c r="D35" s="129">
        <f>SUM(D11:F30)</f>
        <v>94.959999999999994</v>
      </c>
      <c r="E35" s="131"/>
      <c r="F35" s="130"/>
      <c r="G35" s="129">
        <f>SUM(G11:J30)</f>
        <v>43.560000000000002</v>
      </c>
      <c r="H35" s="131"/>
      <c r="I35" s="131"/>
      <c r="J35" s="130"/>
      <c r="K35" s="132">
        <f>SUM(K11:M30)</f>
        <v>38.780000000000001</v>
      </c>
      <c r="L35" s="133"/>
      <c r="M35" s="134"/>
      <c r="N35" s="135">
        <f>N11+N13+N15+N17+N19+N21+N23+N25+N27+N29+N31+N33+N34</f>
        <v>209.53999999999999</v>
      </c>
      <c r="O35" s="136">
        <f>O11+O13+O15+O17+O19+O21+O23+O25+O27+O29+O31+O33+O34</f>
        <v>263.63999999999999</v>
      </c>
      <c r="P35" s="135">
        <f>N35*100/O35</f>
        <v>79.479593384918829</v>
      </c>
    </row>
    <row r="36" ht="36">
      <c r="A36" s="128" t="s">
        <v>102</v>
      </c>
      <c r="B36" s="129">
        <f>B35*100/N35</f>
        <v>10.231936623079125</v>
      </c>
      <c r="C36" s="130"/>
      <c r="D36" s="129">
        <f>D35*100/N35</f>
        <v>45.31831631192135</v>
      </c>
      <c r="E36" s="131"/>
      <c r="F36" s="130"/>
      <c r="G36" s="129">
        <f>G35*100/N35</f>
        <v>20.788393624129046</v>
      </c>
      <c r="H36" s="131"/>
      <c r="I36" s="131"/>
      <c r="J36" s="130"/>
      <c r="K36" s="132">
        <f>K35*100/N35</f>
        <v>18.507206261334353</v>
      </c>
      <c r="L36" s="133"/>
      <c r="M36" s="134"/>
      <c r="N36" s="137"/>
      <c r="O36" s="137"/>
      <c r="P36" s="137"/>
    </row>
    <row r="37">
      <c r="B37" s="132" t="s">
        <v>103</v>
      </c>
      <c r="C37" s="77"/>
      <c r="D37" s="132" t="s">
        <v>104</v>
      </c>
      <c r="E37" s="76"/>
      <c r="F37" s="77"/>
      <c r="G37" s="132" t="s">
        <v>105</v>
      </c>
      <c r="H37" s="76"/>
      <c r="I37" s="76"/>
      <c r="J37" s="77"/>
      <c r="K37" s="132" t="s">
        <v>106</v>
      </c>
      <c r="L37" s="76"/>
      <c r="M37" s="77"/>
      <c r="N37" s="138"/>
    </row>
    <row r="38" ht="12.75">
      <c r="N38" s="139"/>
    </row>
    <row r="39" s="69" customFormat="1" ht="15">
      <c r="A39" s="69"/>
      <c r="B39" s="69"/>
      <c r="D39" s="69"/>
      <c r="G39" s="69"/>
      <c r="K39" s="69"/>
      <c r="N39" s="69"/>
      <c r="O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</row>
    <row r="40" ht="12.75">
      <c r="M40" s="140"/>
    </row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2.75"/>
  <cols>
    <col bestFit="1" min="14" max="14" width="11.28125"/>
    <col bestFit="1" min="15" max="15" width="11.57421875"/>
    <col customWidth="1" min="16" max="16" width="9.85546875"/>
    <col bestFit="1" min="17" max="17" width="10.57421875"/>
  </cols>
  <sheetData>
    <row r="1" ht="13.5" customHeight="1">
      <c r="A1" s="34"/>
      <c r="B1" s="1"/>
      <c r="C1" s="68"/>
      <c r="D1" s="68"/>
      <c r="E1" s="68"/>
      <c r="F1" s="68"/>
      <c r="G1" s="68"/>
      <c r="H1" s="68"/>
      <c r="I1" s="68"/>
      <c r="J1" s="68"/>
      <c r="K1" s="68"/>
      <c r="L1" s="68"/>
      <c r="M1" s="1"/>
      <c r="N1" s="68"/>
      <c r="O1" s="66" t="s">
        <v>44</v>
      </c>
      <c r="P1" s="68"/>
    </row>
    <row r="2" ht="15">
      <c r="A2" s="1"/>
      <c r="B2" s="1"/>
      <c r="C2" s="68"/>
      <c r="D2" s="68"/>
      <c r="E2" s="68"/>
      <c r="F2" s="68"/>
      <c r="G2" s="68"/>
      <c r="H2" s="68"/>
      <c r="I2" s="68"/>
      <c r="J2" s="68"/>
      <c r="K2" s="68"/>
      <c r="L2" s="68"/>
      <c r="M2" s="1"/>
      <c r="N2" s="68"/>
      <c r="O2" s="22" t="s">
        <v>45</v>
      </c>
      <c r="P2" s="68"/>
      <c r="S2" s="69"/>
    </row>
    <row r="3" s="1" customFormat="1" ht="15.75" customHeight="1">
      <c r="C3" s="68"/>
      <c r="D3" s="68"/>
      <c r="E3" s="70"/>
      <c r="F3" s="70"/>
      <c r="G3" s="71" t="s">
        <v>46</v>
      </c>
      <c r="H3" s="72"/>
      <c r="I3" s="72"/>
      <c r="J3" s="72"/>
      <c r="K3" s="72"/>
      <c r="L3" s="72"/>
      <c r="M3" s="72"/>
      <c r="N3" s="72"/>
      <c r="O3" s="72"/>
      <c r="P3" s="72"/>
      <c r="S3" s="69"/>
    </row>
    <row r="4" s="1" customFormat="1" ht="15.75" customHeight="1">
      <c r="C4" s="68"/>
      <c r="D4" s="68"/>
      <c r="E4" s="70"/>
      <c r="F4" s="70"/>
      <c r="G4" s="71" t="s">
        <v>47</v>
      </c>
      <c r="H4" s="72"/>
      <c r="I4" s="72"/>
      <c r="J4" s="72"/>
      <c r="K4" s="72"/>
      <c r="L4" s="72"/>
      <c r="M4" s="72"/>
      <c r="N4" s="72"/>
      <c r="O4" s="72"/>
      <c r="P4" s="72"/>
      <c r="S4" s="69"/>
      <c r="T4" s="73"/>
    </row>
    <row r="5" s="1" customFormat="1" ht="15.75" customHeight="1">
      <c r="C5" s="68"/>
      <c r="D5" s="68"/>
      <c r="E5" s="70"/>
      <c r="F5" s="70"/>
      <c r="G5" s="71" t="s">
        <v>42</v>
      </c>
      <c r="H5" s="71"/>
      <c r="I5" s="71"/>
      <c r="J5" s="71"/>
      <c r="K5" s="71"/>
      <c r="L5" s="71"/>
      <c r="M5" s="71"/>
      <c r="N5" s="71"/>
      <c r="O5" s="71"/>
      <c r="P5" s="71"/>
    </row>
    <row r="6" s="1" customFormat="1"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="1" customFormat="1" ht="13.5" customHeight="1">
      <c r="A7" s="74" t="s">
        <v>48</v>
      </c>
      <c r="B7" s="75" t="s">
        <v>49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  <c r="N7" s="74" t="s">
        <v>50</v>
      </c>
      <c r="O7" s="74" t="s">
        <v>51</v>
      </c>
      <c r="P7" s="74" t="s">
        <v>52</v>
      </c>
    </row>
    <row r="8" s="1" customFormat="1">
      <c r="A8" s="78"/>
      <c r="B8" s="79" t="s">
        <v>53</v>
      </c>
      <c r="C8" s="80"/>
      <c r="D8" s="75" t="s">
        <v>53</v>
      </c>
      <c r="E8" s="76"/>
      <c r="F8" s="77"/>
      <c r="G8" s="75" t="s">
        <v>53</v>
      </c>
      <c r="H8" s="76"/>
      <c r="I8" s="76"/>
      <c r="J8" s="77"/>
      <c r="K8" s="81" t="s">
        <v>53</v>
      </c>
      <c r="L8" s="82"/>
      <c r="M8" s="83"/>
      <c r="N8" s="78"/>
      <c r="O8" s="78"/>
      <c r="P8" s="78"/>
    </row>
    <row r="9" s="1" customFormat="1" ht="25.5" customHeight="1">
      <c r="A9" s="84"/>
      <c r="B9" s="85" t="s">
        <v>54</v>
      </c>
      <c r="C9" s="75" t="s">
        <v>55</v>
      </c>
      <c r="D9" s="75" t="s">
        <v>56</v>
      </c>
      <c r="E9" s="75" t="s">
        <v>55</v>
      </c>
      <c r="F9" s="86" t="s">
        <v>57</v>
      </c>
      <c r="G9" s="75" t="s">
        <v>58</v>
      </c>
      <c r="H9" s="75" t="s">
        <v>59</v>
      </c>
      <c r="I9" s="87" t="s">
        <v>60</v>
      </c>
      <c r="J9" s="88" t="s">
        <v>61</v>
      </c>
      <c r="K9" s="89" t="s">
        <v>62</v>
      </c>
      <c r="L9" s="90" t="s">
        <v>63</v>
      </c>
      <c r="M9" s="88" t="s">
        <v>64</v>
      </c>
      <c r="N9" s="84"/>
      <c r="O9" s="84"/>
      <c r="P9" s="84"/>
    </row>
    <row r="10" s="1" customFormat="1">
      <c r="A10" s="91">
        <v>1</v>
      </c>
      <c r="B10" s="85">
        <v>2</v>
      </c>
      <c r="C10" s="92"/>
      <c r="D10" s="93"/>
      <c r="E10" s="94"/>
      <c r="F10" s="95"/>
      <c r="G10" s="92"/>
      <c r="H10" s="94"/>
      <c r="I10" s="92"/>
      <c r="J10" s="94"/>
      <c r="K10" s="92"/>
      <c r="L10" s="86">
        <v>12</v>
      </c>
      <c r="M10" s="77">
        <v>13</v>
      </c>
      <c r="N10" s="96">
        <v>14</v>
      </c>
      <c r="O10" s="96">
        <v>15</v>
      </c>
      <c r="P10" s="96">
        <v>16</v>
      </c>
    </row>
    <row r="11" ht="14.25">
      <c r="A11" s="97" t="s">
        <v>65</v>
      </c>
      <c r="B11" s="98">
        <v>23.710000000000001</v>
      </c>
      <c r="C11" s="99"/>
      <c r="D11" s="98"/>
      <c r="E11" s="99"/>
      <c r="F11" s="100"/>
      <c r="G11" s="99"/>
      <c r="H11" s="101"/>
      <c r="I11" s="99"/>
      <c r="J11" s="100"/>
      <c r="K11" s="99"/>
      <c r="L11" s="101"/>
      <c r="M11" s="100"/>
      <c r="N11" s="102">
        <f t="shared" ref="N11:N34" si="2">SUM(B11:M11)</f>
        <v>23.710000000000001</v>
      </c>
      <c r="O11" s="141">
        <v>27.900000000000002</v>
      </c>
      <c r="P11" s="104">
        <f>N11/O11*100</f>
        <v>84.982078853046588</v>
      </c>
      <c r="R11" s="105" t="s">
        <v>66</v>
      </c>
    </row>
    <row r="12" ht="14.25">
      <c r="A12" s="106" t="s">
        <v>67</v>
      </c>
      <c r="B12" s="107"/>
      <c r="C12" s="108"/>
      <c r="D12" s="99"/>
      <c r="E12" s="109"/>
      <c r="F12" s="99"/>
      <c r="G12" s="107"/>
      <c r="H12" s="99"/>
      <c r="I12" s="109"/>
      <c r="J12" s="99"/>
      <c r="K12" s="107"/>
      <c r="L12" s="99"/>
      <c r="M12" s="108"/>
      <c r="N12" s="110">
        <f t="shared" si="2"/>
        <v>0</v>
      </c>
      <c r="O12" s="111">
        <v>0</v>
      </c>
      <c r="P12" s="112"/>
    </row>
    <row r="13" ht="14.25">
      <c r="A13" s="106" t="s">
        <v>68</v>
      </c>
      <c r="B13" s="107"/>
      <c r="C13" s="99"/>
      <c r="D13" s="107">
        <v>17.100000000000001</v>
      </c>
      <c r="E13" s="99"/>
      <c r="F13" s="108"/>
      <c r="G13" s="99"/>
      <c r="H13" s="109"/>
      <c r="I13" s="99"/>
      <c r="J13" s="108"/>
      <c r="K13" s="99"/>
      <c r="L13" s="109"/>
      <c r="M13" s="108"/>
      <c r="N13" s="110">
        <f t="shared" si="2"/>
        <v>17.100000000000001</v>
      </c>
      <c r="O13" s="111">
        <v>29.840000000000003</v>
      </c>
      <c r="P13" s="112">
        <f>N13/O13*100</f>
        <v>57.305630026809652</v>
      </c>
      <c r="R13" s="105" t="s">
        <v>69</v>
      </c>
    </row>
    <row r="14" ht="14.25">
      <c r="A14" s="106" t="s">
        <v>70</v>
      </c>
      <c r="B14" s="107"/>
      <c r="C14" s="108"/>
      <c r="D14" s="99"/>
      <c r="E14" s="109"/>
      <c r="F14" s="99"/>
      <c r="G14" s="107"/>
      <c r="H14" s="99"/>
      <c r="I14" s="109"/>
      <c r="J14" s="99"/>
      <c r="K14" s="107"/>
      <c r="L14" s="99"/>
      <c r="M14" s="108"/>
      <c r="N14" s="110">
        <f t="shared" si="2"/>
        <v>0</v>
      </c>
      <c r="O14" s="111">
        <v>0</v>
      </c>
      <c r="P14" s="112"/>
    </row>
    <row r="15" ht="14.25">
      <c r="A15" s="106" t="s">
        <v>71</v>
      </c>
      <c r="B15" s="107"/>
      <c r="C15" s="99"/>
      <c r="D15" s="107">
        <v>23.382000000000001</v>
      </c>
      <c r="E15" s="114"/>
      <c r="F15" s="108"/>
      <c r="G15" s="99"/>
      <c r="H15" s="109"/>
      <c r="I15" s="99"/>
      <c r="J15" s="108"/>
      <c r="K15" s="99"/>
      <c r="L15" s="109"/>
      <c r="M15" s="108"/>
      <c r="N15" s="110">
        <f t="shared" si="2"/>
        <v>23.382000000000001</v>
      </c>
      <c r="O15" s="111">
        <v>28.182000000000002</v>
      </c>
      <c r="P15" s="112">
        <f>N15/O15*100</f>
        <v>82.967851820310841</v>
      </c>
      <c r="R15" s="105" t="s">
        <v>72</v>
      </c>
    </row>
    <row r="16" ht="14.25">
      <c r="A16" s="106" t="s">
        <v>73</v>
      </c>
      <c r="B16" s="107"/>
      <c r="C16" s="108"/>
      <c r="D16" s="99"/>
      <c r="E16" s="109"/>
      <c r="F16" s="99"/>
      <c r="G16" s="107"/>
      <c r="H16" s="99"/>
      <c r="I16" s="109"/>
      <c r="J16" s="99"/>
      <c r="K16" s="107"/>
      <c r="L16" s="99"/>
      <c r="M16" s="108"/>
      <c r="N16" s="110">
        <f t="shared" si="2"/>
        <v>0</v>
      </c>
      <c r="O16" s="111">
        <v>0</v>
      </c>
      <c r="P16" s="112"/>
    </row>
    <row r="17" ht="14.25">
      <c r="A17" s="106" t="s">
        <v>74</v>
      </c>
      <c r="B17" s="107"/>
      <c r="C17" s="99"/>
      <c r="D17" s="107"/>
      <c r="E17" s="99">
        <v>24.57</v>
      </c>
      <c r="F17" s="115"/>
      <c r="G17" s="99"/>
      <c r="H17" s="109"/>
      <c r="I17" s="99"/>
      <c r="J17" s="108"/>
      <c r="K17" s="99"/>
      <c r="L17" s="109"/>
      <c r="M17" s="108"/>
      <c r="N17" s="110">
        <f t="shared" si="2"/>
        <v>24.57</v>
      </c>
      <c r="O17" s="111">
        <v>30.583999999999996</v>
      </c>
      <c r="P17" s="112">
        <f>N17/O17*100</f>
        <v>80.336123463248768</v>
      </c>
      <c r="R17" s="105" t="s">
        <v>75</v>
      </c>
    </row>
    <row r="18" ht="14.25">
      <c r="A18" s="106" t="s">
        <v>76</v>
      </c>
      <c r="B18" s="107"/>
      <c r="C18" s="108"/>
      <c r="D18" s="99"/>
      <c r="E18" s="109"/>
      <c r="F18" s="99"/>
      <c r="G18" s="107"/>
      <c r="H18" s="99"/>
      <c r="I18" s="109"/>
      <c r="J18" s="99"/>
      <c r="K18" s="107"/>
      <c r="L18" s="99"/>
      <c r="M18" s="108"/>
      <c r="N18" s="110">
        <f t="shared" si="2"/>
        <v>0</v>
      </c>
      <c r="O18" s="111">
        <v>0</v>
      </c>
      <c r="P18" s="112"/>
    </row>
    <row r="19" ht="14.25">
      <c r="A19" s="106" t="s">
        <v>77</v>
      </c>
      <c r="B19" s="107"/>
      <c r="C19" s="99"/>
      <c r="D19" s="107"/>
      <c r="E19" s="99">
        <v>16.25</v>
      </c>
      <c r="F19" s="108"/>
      <c r="G19" s="114"/>
      <c r="H19" s="109"/>
      <c r="I19" s="99"/>
      <c r="J19" s="108"/>
      <c r="K19" s="99"/>
      <c r="L19" s="109"/>
      <c r="M19" s="108"/>
      <c r="N19" s="110">
        <f t="shared" si="2"/>
        <v>16.25</v>
      </c>
      <c r="O19" s="111">
        <v>30.350000000000001</v>
      </c>
      <c r="P19" s="112">
        <f>N19/O19*100</f>
        <v>53.542009884678741</v>
      </c>
      <c r="R19" s="105" t="s">
        <v>78</v>
      </c>
    </row>
    <row r="20" ht="14.25">
      <c r="A20" s="106" t="s">
        <v>79</v>
      </c>
      <c r="B20" s="107"/>
      <c r="C20" s="108"/>
      <c r="D20" s="99"/>
      <c r="E20" s="109"/>
      <c r="F20" s="99"/>
      <c r="G20" s="107"/>
      <c r="H20" s="99"/>
      <c r="I20" s="109"/>
      <c r="J20" s="99"/>
      <c r="K20" s="107"/>
      <c r="L20" s="99"/>
      <c r="M20" s="108"/>
      <c r="N20" s="110">
        <f t="shared" si="2"/>
        <v>0</v>
      </c>
      <c r="O20" s="111">
        <v>0</v>
      </c>
      <c r="P20" s="112"/>
    </row>
    <row r="21" ht="14.25">
      <c r="A21" s="106" t="s">
        <v>80</v>
      </c>
      <c r="B21" s="107"/>
      <c r="C21" s="99"/>
      <c r="D21" s="107"/>
      <c r="E21" s="99"/>
      <c r="F21" s="108">
        <v>24.600000000000001</v>
      </c>
      <c r="G21" s="99"/>
      <c r="H21" s="116"/>
      <c r="I21" s="99"/>
      <c r="J21" s="108"/>
      <c r="K21" s="99"/>
      <c r="L21" s="109"/>
      <c r="M21" s="108"/>
      <c r="N21" s="110">
        <f t="shared" si="2"/>
        <v>24.600000000000001</v>
      </c>
      <c r="O21" s="111">
        <v>30.520000000000003</v>
      </c>
      <c r="P21" s="112">
        <f>N21/O21*100</f>
        <v>80.602883355176928</v>
      </c>
      <c r="R21" s="105" t="s">
        <v>81</v>
      </c>
    </row>
    <row r="22" ht="14.25">
      <c r="A22" s="106" t="s">
        <v>82</v>
      </c>
      <c r="B22" s="107"/>
      <c r="C22" s="108"/>
      <c r="D22" s="99"/>
      <c r="E22" s="109"/>
      <c r="F22" s="99"/>
      <c r="G22" s="107"/>
      <c r="H22" s="99"/>
      <c r="I22" s="109"/>
      <c r="J22" s="99"/>
      <c r="K22" s="107"/>
      <c r="L22" s="99"/>
      <c r="M22" s="108"/>
      <c r="N22" s="110">
        <f t="shared" si="2"/>
        <v>0</v>
      </c>
      <c r="O22" s="111">
        <v>0</v>
      </c>
      <c r="P22" s="112"/>
    </row>
    <row r="23" ht="14.25">
      <c r="A23" s="106" t="s">
        <v>83</v>
      </c>
      <c r="B23" s="107"/>
      <c r="C23" s="99"/>
      <c r="D23" s="107"/>
      <c r="E23" s="99"/>
      <c r="F23" s="108"/>
      <c r="G23" s="99">
        <v>10.379999999999999</v>
      </c>
      <c r="H23" s="109">
        <v>12.58</v>
      </c>
      <c r="I23" s="99"/>
      <c r="J23" s="108"/>
      <c r="K23" s="99"/>
      <c r="L23" s="109"/>
      <c r="M23" s="108"/>
      <c r="N23" s="110">
        <f t="shared" si="2"/>
        <v>22.960000000000001</v>
      </c>
      <c r="O23" s="111">
        <v>26.370000000000001</v>
      </c>
      <c r="P23" s="112">
        <f>N23/O23*100</f>
        <v>87.068638604474785</v>
      </c>
      <c r="R23" s="105" t="s">
        <v>84</v>
      </c>
    </row>
    <row r="24" ht="14.25">
      <c r="A24" s="106" t="s">
        <v>85</v>
      </c>
      <c r="B24" s="107"/>
      <c r="C24" s="108"/>
      <c r="D24" s="99"/>
      <c r="E24" s="109"/>
      <c r="F24" s="99"/>
      <c r="G24" s="107"/>
      <c r="H24" s="99"/>
      <c r="I24" s="109"/>
      <c r="J24" s="99"/>
      <c r="K24" s="107"/>
      <c r="L24" s="99"/>
      <c r="M24" s="108"/>
      <c r="N24" s="110">
        <f t="shared" si="2"/>
        <v>0</v>
      </c>
      <c r="O24" s="111">
        <v>0</v>
      </c>
      <c r="P24" s="112"/>
    </row>
    <row r="25" ht="14.25">
      <c r="A25" s="106" t="s">
        <v>86</v>
      </c>
      <c r="B25" s="107"/>
      <c r="C25" s="99"/>
      <c r="D25" s="107"/>
      <c r="E25" s="99"/>
      <c r="F25" s="108"/>
      <c r="G25" s="99"/>
      <c r="H25" s="109"/>
      <c r="I25" s="99">
        <v>13.16</v>
      </c>
      <c r="J25" s="108">
        <v>15.5</v>
      </c>
      <c r="K25" s="99"/>
      <c r="L25" s="109"/>
      <c r="M25" s="108"/>
      <c r="N25" s="110">
        <f t="shared" si="2"/>
        <v>28.66</v>
      </c>
      <c r="O25" s="111">
        <v>32.710000000000001</v>
      </c>
      <c r="P25" s="112">
        <f>N25/O25*100</f>
        <v>87.618465301131153</v>
      </c>
      <c r="R25" s="105" t="s">
        <v>87</v>
      </c>
    </row>
    <row r="26" ht="14.25">
      <c r="A26" s="106" t="s">
        <v>88</v>
      </c>
      <c r="B26" s="107"/>
      <c r="C26" s="108"/>
      <c r="D26" s="99"/>
      <c r="E26" s="109"/>
      <c r="F26" s="99"/>
      <c r="G26" s="107"/>
      <c r="H26" s="99"/>
      <c r="I26" s="109"/>
      <c r="J26" s="99"/>
      <c r="K26" s="107"/>
      <c r="L26" s="99"/>
      <c r="M26" s="108"/>
      <c r="N26" s="110">
        <f t="shared" si="2"/>
        <v>0</v>
      </c>
      <c r="O26" s="111">
        <v>0</v>
      </c>
      <c r="P26" s="112"/>
    </row>
    <row r="27" s="117" customFormat="1" ht="14.25">
      <c r="A27" s="106" t="s">
        <v>89</v>
      </c>
      <c r="B27" s="118"/>
      <c r="C27" s="114"/>
      <c r="D27" s="118"/>
      <c r="E27" s="114"/>
      <c r="F27" s="115"/>
      <c r="G27" s="114"/>
      <c r="H27" s="116"/>
      <c r="I27" s="99"/>
      <c r="J27" s="115"/>
      <c r="K27" s="114"/>
      <c r="L27" s="109">
        <v>14.51</v>
      </c>
      <c r="M27" s="108">
        <v>14.199999999999999</v>
      </c>
      <c r="N27" s="110">
        <f t="shared" si="2"/>
        <v>28.710000000000001</v>
      </c>
      <c r="O27" s="111">
        <v>28.710000000000001</v>
      </c>
      <c r="P27" s="112">
        <f>N27/O27*100</f>
        <v>100</v>
      </c>
      <c r="Q27" s="119">
        <f>O27-N27</f>
        <v>0</v>
      </c>
      <c r="R27" s="105" t="s">
        <v>90</v>
      </c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</row>
    <row r="28" ht="14.25">
      <c r="A28" s="106" t="s">
        <v>91</v>
      </c>
      <c r="B28" s="107"/>
      <c r="C28" s="108"/>
      <c r="D28" s="99"/>
      <c r="E28" s="109"/>
      <c r="F28" s="99"/>
      <c r="G28" s="107"/>
      <c r="H28" s="99"/>
      <c r="I28" s="109"/>
      <c r="J28" s="99"/>
      <c r="K28" s="107"/>
      <c r="L28" s="99"/>
      <c r="M28" s="108"/>
      <c r="N28" s="110">
        <f t="shared" si="2"/>
        <v>0</v>
      </c>
      <c r="O28" s="111">
        <v>0</v>
      </c>
      <c r="P28" s="112"/>
      <c r="Q28" s="105"/>
      <c r="R28" s="105"/>
    </row>
    <row r="29" ht="14.25">
      <c r="A29" s="106" t="s">
        <v>92</v>
      </c>
      <c r="B29" s="107"/>
      <c r="C29" s="99"/>
      <c r="D29" s="107"/>
      <c r="E29" s="99"/>
      <c r="F29" s="108"/>
      <c r="G29" s="99"/>
      <c r="H29" s="109"/>
      <c r="I29" s="99"/>
      <c r="J29" s="108"/>
      <c r="K29" s="99"/>
      <c r="L29" s="109">
        <v>8.9600000000000009</v>
      </c>
      <c r="M29" s="108">
        <v>18.420000000000002</v>
      </c>
      <c r="N29" s="110">
        <f t="shared" si="2"/>
        <v>27.380000000000003</v>
      </c>
      <c r="O29" s="111">
        <v>27.379999999999999</v>
      </c>
      <c r="P29" s="112">
        <f>N29/O29*100</f>
        <v>100.00000000000003</v>
      </c>
      <c r="Q29" s="119">
        <f>O29-N29</f>
        <v>-3.5527136788005009e-15</v>
      </c>
      <c r="R29" s="105" t="s">
        <v>93</v>
      </c>
    </row>
    <row r="30" ht="14.25">
      <c r="A30" s="106" t="s">
        <v>94</v>
      </c>
      <c r="B30" s="107"/>
      <c r="C30" s="108"/>
      <c r="D30" s="99"/>
      <c r="E30" s="109"/>
      <c r="F30" s="99"/>
      <c r="G30" s="107"/>
      <c r="H30" s="99"/>
      <c r="I30" s="109"/>
      <c r="J30" s="99"/>
      <c r="K30" s="107"/>
      <c r="L30" s="99"/>
      <c r="M30" s="108"/>
      <c r="N30" s="110">
        <f t="shared" si="2"/>
        <v>0</v>
      </c>
      <c r="O30" s="111">
        <v>0</v>
      </c>
      <c r="P30" s="112"/>
      <c r="Q30" s="105"/>
      <c r="R30" s="105"/>
    </row>
    <row r="31" ht="14.25">
      <c r="A31" s="120" t="s">
        <v>95</v>
      </c>
      <c r="B31" s="107"/>
      <c r="C31" s="99"/>
      <c r="D31" s="107"/>
      <c r="E31" s="99"/>
      <c r="F31" s="108"/>
      <c r="G31" s="99"/>
      <c r="H31" s="109"/>
      <c r="I31" s="99"/>
      <c r="J31" s="108"/>
      <c r="K31" s="99"/>
      <c r="L31" s="109">
        <v>6.2999999999999998</v>
      </c>
      <c r="M31" s="99"/>
      <c r="N31" s="111">
        <f t="shared" si="2"/>
        <v>6.2999999999999998</v>
      </c>
      <c r="O31" s="110">
        <v>6.2999999999999998</v>
      </c>
      <c r="P31" s="112">
        <f>N31/O31*100</f>
        <v>100</v>
      </c>
      <c r="Q31" s="119">
        <f>O31-N31</f>
        <v>0</v>
      </c>
      <c r="R31" s="105" t="s">
        <v>96</v>
      </c>
    </row>
    <row r="32" ht="14.25">
      <c r="A32" s="120" t="s">
        <v>97</v>
      </c>
      <c r="B32" s="107"/>
      <c r="C32" s="108"/>
      <c r="D32" s="99"/>
      <c r="E32" s="109"/>
      <c r="F32" s="99"/>
      <c r="G32" s="107"/>
      <c r="H32" s="99"/>
      <c r="I32" s="109"/>
      <c r="J32" s="99"/>
      <c r="K32" s="107"/>
      <c r="L32" s="99"/>
      <c r="M32" s="108"/>
      <c r="N32" s="111">
        <f t="shared" si="2"/>
        <v>0</v>
      </c>
      <c r="O32" s="111">
        <v>0</v>
      </c>
      <c r="P32" s="112"/>
      <c r="Q32" s="105"/>
      <c r="R32" s="105"/>
    </row>
    <row r="33" ht="14.25">
      <c r="A33" s="120" t="s">
        <v>98</v>
      </c>
      <c r="B33" s="107"/>
      <c r="C33" s="99"/>
      <c r="D33" s="107"/>
      <c r="E33" s="99"/>
      <c r="F33" s="108"/>
      <c r="G33" s="99"/>
      <c r="H33" s="109"/>
      <c r="I33" s="99"/>
      <c r="J33" s="108"/>
      <c r="K33" s="99"/>
      <c r="L33" s="109"/>
      <c r="M33" s="99"/>
      <c r="N33" s="111">
        <f t="shared" si="2"/>
        <v>0</v>
      </c>
      <c r="O33" s="110">
        <v>0</v>
      </c>
      <c r="P33" s="112" t="e">
        <f t="shared" ref="P33:P34" si="3">N33/O33*100</f>
        <v>#DIV/0!</v>
      </c>
      <c r="Q33" s="105"/>
      <c r="R33" s="105"/>
    </row>
    <row r="34" ht="14.25">
      <c r="A34" s="122" t="s">
        <v>99</v>
      </c>
      <c r="B34" s="123"/>
      <c r="C34" s="124"/>
      <c r="D34" s="99"/>
      <c r="E34" s="125"/>
      <c r="F34" s="99"/>
      <c r="G34" s="123"/>
      <c r="H34" s="99"/>
      <c r="I34" s="125"/>
      <c r="J34" s="99"/>
      <c r="K34" s="123"/>
      <c r="L34" s="99"/>
      <c r="M34" s="124">
        <v>5.2000000000000002</v>
      </c>
      <c r="N34" s="126">
        <f t="shared" si="2"/>
        <v>5.2000000000000002</v>
      </c>
      <c r="O34" s="111">
        <v>5.2000000000000002</v>
      </c>
      <c r="P34" s="127">
        <f t="shared" si="3"/>
        <v>100</v>
      </c>
      <c r="Q34" s="119">
        <f>O34-N34</f>
        <v>0</v>
      </c>
      <c r="R34" s="105" t="s">
        <v>100</v>
      </c>
    </row>
    <row r="35" ht="36">
      <c r="A35" s="128" t="s">
        <v>101</v>
      </c>
      <c r="B35" s="129">
        <f>SUM(B11:C30)</f>
        <v>23.710000000000001</v>
      </c>
      <c r="C35" s="130"/>
      <c r="D35" s="129">
        <f>SUM(D11:F30)</f>
        <v>105.90199999999999</v>
      </c>
      <c r="E35" s="131"/>
      <c r="F35" s="130"/>
      <c r="G35" s="129">
        <f>SUM(G11:J30)</f>
        <v>51.620000000000005</v>
      </c>
      <c r="H35" s="131"/>
      <c r="I35" s="131"/>
      <c r="J35" s="130"/>
      <c r="K35" s="132">
        <f>SUM(K11:M30)</f>
        <v>56.090000000000003</v>
      </c>
      <c r="L35" s="133"/>
      <c r="M35" s="134"/>
      <c r="N35" s="135">
        <f>N11+N13+N15+N17+N19+N21+N23+N25+N27+N29+N31+N33+N34</f>
        <v>248.822</v>
      </c>
      <c r="O35" s="136">
        <f>O11+O13+O15+O17+O19+O21+O23+O25+O27+O29+O31+O33+O34</f>
        <v>304.04599999999999</v>
      </c>
      <c r="P35" s="135">
        <f>N35*100/O35</f>
        <v>81.836958881221918</v>
      </c>
    </row>
    <row r="36" ht="36">
      <c r="A36" s="128" t="s">
        <v>102</v>
      </c>
      <c r="B36" s="129">
        <f>B35*100/N35</f>
        <v>9.5289001776370252</v>
      </c>
      <c r="C36" s="130"/>
      <c r="D36" s="129">
        <f>D35*100/N35</f>
        <v>42.561349076850114</v>
      </c>
      <c r="E36" s="131"/>
      <c r="F36" s="130"/>
      <c r="G36" s="129">
        <f>G35*100/N35</f>
        <v>20.745753992814141</v>
      </c>
      <c r="H36" s="131"/>
      <c r="I36" s="131"/>
      <c r="J36" s="130"/>
      <c r="K36" s="132">
        <f>K35*100/N35</f>
        <v>22.542218935624664</v>
      </c>
      <c r="L36" s="133"/>
      <c r="M36" s="134"/>
      <c r="N36" s="137"/>
      <c r="O36" s="137"/>
      <c r="P36" s="137"/>
    </row>
    <row r="37">
      <c r="B37" s="132" t="s">
        <v>103</v>
      </c>
      <c r="C37" s="77"/>
      <c r="D37" s="132" t="s">
        <v>104</v>
      </c>
      <c r="E37" s="76"/>
      <c r="F37" s="77"/>
      <c r="G37" s="132" t="s">
        <v>105</v>
      </c>
      <c r="H37" s="76"/>
      <c r="I37" s="76"/>
      <c r="J37" s="77"/>
      <c r="K37" s="132" t="s">
        <v>106</v>
      </c>
      <c r="L37" s="76"/>
      <c r="M37" s="77"/>
      <c r="N37" s="138"/>
    </row>
    <row r="38" ht="12.75">
      <c r="N38" s="139"/>
    </row>
    <row r="39" s="69" customFormat="1" ht="15">
      <c r="A39" s="69"/>
      <c r="B39" s="69"/>
      <c r="D39" s="69"/>
      <c r="G39" s="69"/>
      <c r="K39" s="69"/>
      <c r="N39" s="69"/>
      <c r="O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</row>
    <row r="40" ht="12.75">
      <c r="M40" s="140"/>
    </row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24" workbookViewId="0">
      <selection activeCell="A1" activeCellId="0" sqref="A1"/>
    </sheetView>
  </sheetViews>
  <sheetFormatPr defaultRowHeight="12.75"/>
  <cols>
    <col bestFit="1" min="14" max="14" width="11.28125"/>
    <col bestFit="1" min="15" max="15" width="11.57421875"/>
    <col customWidth="1" min="16" max="16" width="9.85546875"/>
    <col bestFit="1" min="17" max="17" width="10.57421875"/>
  </cols>
  <sheetData>
    <row r="1" ht="13.5" customHeight="1">
      <c r="A1" s="34"/>
      <c r="B1" s="1"/>
      <c r="C1" s="68"/>
      <c r="D1" s="68"/>
      <c r="E1" s="68"/>
      <c r="F1" s="68"/>
      <c r="G1" s="68"/>
      <c r="H1" s="68"/>
      <c r="I1" s="68"/>
      <c r="J1" s="68"/>
      <c r="K1" s="68"/>
      <c r="L1" s="68"/>
      <c r="M1" s="1"/>
      <c r="N1" s="68"/>
      <c r="O1" s="66" t="s">
        <v>44</v>
      </c>
      <c r="P1" s="68"/>
    </row>
    <row r="2" ht="15">
      <c r="A2" s="1"/>
      <c r="B2" s="1"/>
      <c r="C2" s="68"/>
      <c r="D2" s="68"/>
      <c r="E2" s="68"/>
      <c r="F2" s="68"/>
      <c r="G2" s="68"/>
      <c r="H2" s="68"/>
      <c r="I2" s="68"/>
      <c r="J2" s="68"/>
      <c r="K2" s="68"/>
      <c r="L2" s="68"/>
      <c r="M2" s="1"/>
      <c r="N2" s="68"/>
      <c r="O2" s="22" t="s">
        <v>45</v>
      </c>
      <c r="P2" s="68"/>
      <c r="S2" s="69"/>
    </row>
    <row r="3" s="1" customFormat="1" ht="15.75" customHeight="1">
      <c r="C3" s="68"/>
      <c r="D3" s="68"/>
      <c r="E3" s="70"/>
      <c r="F3" s="70"/>
      <c r="G3" s="71" t="s">
        <v>46</v>
      </c>
      <c r="H3" s="72"/>
      <c r="I3" s="72"/>
      <c r="J3" s="72"/>
      <c r="K3" s="72"/>
      <c r="L3" s="72"/>
      <c r="M3" s="72"/>
      <c r="N3" s="72"/>
      <c r="O3" s="72"/>
      <c r="P3" s="72"/>
      <c r="S3" s="69"/>
    </row>
    <row r="4" s="1" customFormat="1" ht="15.75" customHeight="1">
      <c r="C4" s="68"/>
      <c r="D4" s="68"/>
      <c r="E4" s="70"/>
      <c r="F4" s="70"/>
      <c r="G4" s="71" t="s">
        <v>47</v>
      </c>
      <c r="H4" s="72"/>
      <c r="I4" s="72"/>
      <c r="J4" s="72"/>
      <c r="K4" s="72"/>
      <c r="L4" s="72"/>
      <c r="M4" s="72"/>
      <c r="N4" s="72"/>
      <c r="O4" s="72"/>
      <c r="P4" s="72"/>
      <c r="S4" s="69"/>
      <c r="T4" s="73"/>
    </row>
    <row r="5" s="1" customFormat="1" ht="15.75" customHeight="1">
      <c r="C5" s="68"/>
      <c r="D5" s="68"/>
      <c r="E5" s="70"/>
      <c r="F5" s="70"/>
      <c r="G5" s="71" t="s">
        <v>43</v>
      </c>
      <c r="H5" s="71"/>
      <c r="I5" s="71"/>
      <c r="J5" s="71"/>
      <c r="K5" s="71"/>
      <c r="L5" s="71"/>
      <c r="M5" s="71"/>
      <c r="N5" s="71"/>
      <c r="O5" s="71"/>
      <c r="P5" s="71"/>
    </row>
    <row r="6" s="1" customFormat="1"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="1" customFormat="1" ht="13.5" customHeight="1">
      <c r="A7" s="74" t="s">
        <v>48</v>
      </c>
      <c r="B7" s="75" t="s">
        <v>49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  <c r="N7" s="74" t="s">
        <v>50</v>
      </c>
      <c r="O7" s="74" t="s">
        <v>51</v>
      </c>
      <c r="P7" s="74" t="s">
        <v>52</v>
      </c>
    </row>
    <row r="8" s="1" customFormat="1">
      <c r="A8" s="78"/>
      <c r="B8" s="79" t="s">
        <v>53</v>
      </c>
      <c r="C8" s="80"/>
      <c r="D8" s="75" t="s">
        <v>53</v>
      </c>
      <c r="E8" s="76"/>
      <c r="F8" s="77"/>
      <c r="G8" s="75" t="s">
        <v>53</v>
      </c>
      <c r="H8" s="76"/>
      <c r="I8" s="76"/>
      <c r="J8" s="77"/>
      <c r="K8" s="81" t="s">
        <v>53</v>
      </c>
      <c r="L8" s="82"/>
      <c r="M8" s="83"/>
      <c r="N8" s="78"/>
      <c r="O8" s="78"/>
      <c r="P8" s="78"/>
    </row>
    <row r="9" s="1" customFormat="1" ht="25.5" customHeight="1">
      <c r="A9" s="84"/>
      <c r="B9" s="85" t="s">
        <v>54</v>
      </c>
      <c r="C9" s="75" t="s">
        <v>55</v>
      </c>
      <c r="D9" s="75" t="s">
        <v>56</v>
      </c>
      <c r="E9" s="75" t="s">
        <v>55</v>
      </c>
      <c r="F9" s="86" t="s">
        <v>57</v>
      </c>
      <c r="G9" s="75" t="s">
        <v>58</v>
      </c>
      <c r="H9" s="75" t="s">
        <v>59</v>
      </c>
      <c r="I9" s="87" t="s">
        <v>60</v>
      </c>
      <c r="J9" s="88" t="s">
        <v>61</v>
      </c>
      <c r="K9" s="89" t="s">
        <v>62</v>
      </c>
      <c r="L9" s="90" t="s">
        <v>63</v>
      </c>
      <c r="M9" s="88" t="s">
        <v>64</v>
      </c>
      <c r="N9" s="84"/>
      <c r="O9" s="84"/>
      <c r="P9" s="84"/>
    </row>
    <row r="10" s="1" customFormat="1">
      <c r="A10" s="91">
        <v>1</v>
      </c>
      <c r="B10" s="85">
        <v>2</v>
      </c>
      <c r="C10" s="92"/>
      <c r="D10" s="93"/>
      <c r="E10" s="94"/>
      <c r="F10" s="95"/>
      <c r="G10" s="92"/>
      <c r="H10" s="94"/>
      <c r="I10" s="92"/>
      <c r="J10" s="94"/>
      <c r="K10" s="92"/>
      <c r="L10" s="86">
        <v>12</v>
      </c>
      <c r="M10" s="77">
        <v>13</v>
      </c>
      <c r="N10" s="96">
        <v>14</v>
      </c>
      <c r="O10" s="96">
        <v>15</v>
      </c>
      <c r="P10" s="96">
        <v>16</v>
      </c>
    </row>
    <row r="11" ht="14.25">
      <c r="A11" s="97" t="s">
        <v>65</v>
      </c>
      <c r="B11" s="98">
        <v>28.350000000000001</v>
      </c>
      <c r="C11" s="99"/>
      <c r="D11" s="98"/>
      <c r="E11" s="99"/>
      <c r="F11" s="100"/>
      <c r="G11" s="99"/>
      <c r="H11" s="101"/>
      <c r="I11" s="99"/>
      <c r="J11" s="100"/>
      <c r="K11" s="99"/>
      <c r="L11" s="101"/>
      <c r="M11" s="100"/>
      <c r="N11" s="102">
        <f t="shared" ref="N11:N34" si="4">SUM(B11:M11)</f>
        <v>28.350000000000001</v>
      </c>
      <c r="O11" s="103">
        <v>32.540000000000006</v>
      </c>
      <c r="P11" s="104">
        <f>N11/O11*100</f>
        <v>87.123540258143805</v>
      </c>
      <c r="R11" s="105" t="s">
        <v>66</v>
      </c>
    </row>
    <row r="12" ht="14.25">
      <c r="A12" s="106" t="s">
        <v>67</v>
      </c>
      <c r="B12" s="107"/>
      <c r="C12" s="108"/>
      <c r="D12" s="99"/>
      <c r="E12" s="109"/>
      <c r="F12" s="99"/>
      <c r="G12" s="107"/>
      <c r="H12" s="99"/>
      <c r="I12" s="109"/>
      <c r="J12" s="99"/>
      <c r="K12" s="107"/>
      <c r="L12" s="99"/>
      <c r="M12" s="108"/>
      <c r="N12" s="110">
        <f t="shared" si="4"/>
        <v>0</v>
      </c>
      <c r="O12" s="111">
        <v>0</v>
      </c>
      <c r="P12" s="112"/>
    </row>
    <row r="13" ht="14.25">
      <c r="A13" s="106" t="s">
        <v>68</v>
      </c>
      <c r="B13" s="107"/>
      <c r="C13" s="99"/>
      <c r="D13" s="107">
        <v>20.399999999999999</v>
      </c>
      <c r="E13" s="99"/>
      <c r="F13" s="108"/>
      <c r="G13" s="99"/>
      <c r="H13" s="109"/>
      <c r="I13" s="99"/>
      <c r="J13" s="108"/>
      <c r="K13" s="99"/>
      <c r="L13" s="109"/>
      <c r="M13" s="108"/>
      <c r="N13" s="110">
        <f t="shared" si="4"/>
        <v>20.399999999999999</v>
      </c>
      <c r="O13" s="113">
        <v>32.729999999999997</v>
      </c>
      <c r="P13" s="112">
        <f>N13/O13*100</f>
        <v>62.328139321723185</v>
      </c>
      <c r="R13" s="105" t="s">
        <v>69</v>
      </c>
    </row>
    <row r="14" ht="14.25">
      <c r="A14" s="106" t="s">
        <v>70</v>
      </c>
      <c r="B14" s="107"/>
      <c r="C14" s="108"/>
      <c r="D14" s="99"/>
      <c r="E14" s="109"/>
      <c r="F14" s="99"/>
      <c r="G14" s="107"/>
      <c r="H14" s="99"/>
      <c r="I14" s="109"/>
      <c r="J14" s="99"/>
      <c r="K14" s="107"/>
      <c r="L14" s="99"/>
      <c r="M14" s="108"/>
      <c r="N14" s="110">
        <f t="shared" si="4"/>
        <v>0</v>
      </c>
      <c r="O14" s="111">
        <v>0</v>
      </c>
      <c r="P14" s="112"/>
    </row>
    <row r="15" ht="14.25">
      <c r="A15" s="106" t="s">
        <v>71</v>
      </c>
      <c r="B15" s="107"/>
      <c r="C15" s="99"/>
      <c r="D15" s="107">
        <v>27.027000000000005</v>
      </c>
      <c r="E15" s="114"/>
      <c r="F15" s="108"/>
      <c r="G15" s="99"/>
      <c r="H15" s="109"/>
      <c r="I15" s="99"/>
      <c r="J15" s="108"/>
      <c r="K15" s="99"/>
      <c r="L15" s="109"/>
      <c r="M15" s="108"/>
      <c r="N15" s="110">
        <f t="shared" si="4"/>
        <v>27.027000000000005</v>
      </c>
      <c r="O15" s="113">
        <v>29.827000000000005</v>
      </c>
      <c r="P15" s="112">
        <f>N15/O15*100</f>
        <v>90.612532269420313</v>
      </c>
      <c r="R15" s="105" t="s">
        <v>72</v>
      </c>
    </row>
    <row r="16" ht="14.25">
      <c r="A16" s="106" t="s">
        <v>73</v>
      </c>
      <c r="B16" s="107"/>
      <c r="C16" s="108"/>
      <c r="D16" s="99"/>
      <c r="E16" s="109"/>
      <c r="F16" s="99"/>
      <c r="G16" s="107"/>
      <c r="H16" s="99"/>
      <c r="I16" s="109"/>
      <c r="J16" s="99"/>
      <c r="K16" s="107"/>
      <c r="L16" s="99"/>
      <c r="M16" s="108"/>
      <c r="N16" s="110">
        <f t="shared" si="4"/>
        <v>0</v>
      </c>
      <c r="O16" s="111">
        <v>0</v>
      </c>
      <c r="P16" s="112"/>
    </row>
    <row r="17" ht="14.25">
      <c r="A17" s="106" t="s">
        <v>74</v>
      </c>
      <c r="B17" s="107"/>
      <c r="C17" s="99"/>
      <c r="D17" s="107"/>
      <c r="E17" s="99">
        <v>24.100000000000001</v>
      </c>
      <c r="F17" s="115"/>
      <c r="G17" s="99"/>
      <c r="H17" s="109"/>
      <c r="I17" s="99"/>
      <c r="J17" s="108"/>
      <c r="K17" s="99"/>
      <c r="L17" s="109"/>
      <c r="M17" s="108"/>
      <c r="N17" s="110">
        <f t="shared" si="4"/>
        <v>24.100000000000001</v>
      </c>
      <c r="O17" s="113">
        <v>30.124000000000002</v>
      </c>
      <c r="P17" s="112">
        <f>N17/O17*100</f>
        <v>80.002655689815427</v>
      </c>
      <c r="R17" s="105" t="s">
        <v>75</v>
      </c>
    </row>
    <row r="18" ht="14.25">
      <c r="A18" s="106" t="s">
        <v>76</v>
      </c>
      <c r="B18" s="107"/>
      <c r="C18" s="108"/>
      <c r="D18" s="99"/>
      <c r="E18" s="109"/>
      <c r="F18" s="99"/>
      <c r="G18" s="107"/>
      <c r="H18" s="99"/>
      <c r="I18" s="109"/>
      <c r="J18" s="99"/>
      <c r="K18" s="107"/>
      <c r="L18" s="99"/>
      <c r="M18" s="108"/>
      <c r="N18" s="110">
        <f t="shared" si="4"/>
        <v>0</v>
      </c>
      <c r="O18" s="111">
        <v>0</v>
      </c>
      <c r="P18" s="112"/>
    </row>
    <row r="19" ht="14.25">
      <c r="A19" s="106" t="s">
        <v>77</v>
      </c>
      <c r="B19" s="107"/>
      <c r="C19" s="99"/>
      <c r="D19" s="107"/>
      <c r="E19" s="99">
        <v>16.890000000000001</v>
      </c>
      <c r="F19" s="108"/>
      <c r="G19" s="114"/>
      <c r="H19" s="109"/>
      <c r="I19" s="99"/>
      <c r="J19" s="108"/>
      <c r="K19" s="99"/>
      <c r="L19" s="109"/>
      <c r="M19" s="108"/>
      <c r="N19" s="110">
        <f t="shared" si="4"/>
        <v>16.890000000000001</v>
      </c>
      <c r="O19" s="113">
        <v>30.560000000000002</v>
      </c>
      <c r="P19" s="112">
        <f>N19/O19*100</f>
        <v>55.268324607329845</v>
      </c>
      <c r="R19" s="105" t="s">
        <v>78</v>
      </c>
    </row>
    <row r="20" ht="14.25">
      <c r="A20" s="106" t="s">
        <v>79</v>
      </c>
      <c r="B20" s="107"/>
      <c r="C20" s="108"/>
      <c r="D20" s="99"/>
      <c r="E20" s="109"/>
      <c r="F20" s="99"/>
      <c r="G20" s="107"/>
      <c r="H20" s="99"/>
      <c r="I20" s="109"/>
      <c r="J20" s="99"/>
      <c r="K20" s="107"/>
      <c r="L20" s="99"/>
      <c r="M20" s="108"/>
      <c r="N20" s="110">
        <f t="shared" si="4"/>
        <v>0</v>
      </c>
      <c r="O20" s="111">
        <v>0</v>
      </c>
      <c r="P20" s="112"/>
    </row>
    <row r="21" ht="14.25">
      <c r="A21" s="106" t="s">
        <v>80</v>
      </c>
      <c r="B21" s="107"/>
      <c r="C21" s="99"/>
      <c r="D21" s="107"/>
      <c r="E21" s="99"/>
      <c r="F21" s="108">
        <v>23.800000000000001</v>
      </c>
      <c r="G21" s="99"/>
      <c r="H21" s="116"/>
      <c r="I21" s="99"/>
      <c r="J21" s="108"/>
      <c r="K21" s="99"/>
      <c r="L21" s="109"/>
      <c r="M21" s="108"/>
      <c r="N21" s="110">
        <f t="shared" si="4"/>
        <v>23.800000000000001</v>
      </c>
      <c r="O21" s="113">
        <v>30.159999999999997</v>
      </c>
      <c r="P21" s="112">
        <f>N21/O21*100</f>
        <v>78.912466843501335</v>
      </c>
      <c r="R21" s="105" t="s">
        <v>81</v>
      </c>
    </row>
    <row r="22" ht="14.25">
      <c r="A22" s="106" t="s">
        <v>82</v>
      </c>
      <c r="B22" s="107"/>
      <c r="C22" s="108"/>
      <c r="D22" s="99"/>
      <c r="E22" s="109"/>
      <c r="F22" s="99"/>
      <c r="G22" s="107"/>
      <c r="H22" s="99"/>
      <c r="I22" s="109"/>
      <c r="J22" s="99"/>
      <c r="K22" s="107"/>
      <c r="L22" s="99"/>
      <c r="M22" s="108"/>
      <c r="N22" s="110">
        <f t="shared" si="4"/>
        <v>0</v>
      </c>
      <c r="O22" s="111">
        <v>0</v>
      </c>
      <c r="P22" s="112"/>
    </row>
    <row r="23" ht="14.25">
      <c r="A23" s="106" t="s">
        <v>83</v>
      </c>
      <c r="B23" s="107"/>
      <c r="C23" s="99"/>
      <c r="D23" s="107"/>
      <c r="E23" s="99"/>
      <c r="F23" s="108"/>
      <c r="G23" s="99">
        <v>10.42</v>
      </c>
      <c r="H23" s="109">
        <v>10.300000000000001</v>
      </c>
      <c r="I23" s="99"/>
      <c r="J23" s="108"/>
      <c r="K23" s="99"/>
      <c r="L23" s="109"/>
      <c r="M23" s="108"/>
      <c r="N23" s="110">
        <f t="shared" si="4"/>
        <v>20.719999999999999</v>
      </c>
      <c r="O23" s="113">
        <v>24.210000000000001</v>
      </c>
      <c r="P23" s="112">
        <f>N23/O23*100</f>
        <v>85.584469227591896</v>
      </c>
      <c r="R23" s="105" t="s">
        <v>84</v>
      </c>
    </row>
    <row r="24" ht="14.25">
      <c r="A24" s="106" t="s">
        <v>85</v>
      </c>
      <c r="B24" s="107"/>
      <c r="C24" s="108"/>
      <c r="D24" s="99"/>
      <c r="E24" s="109"/>
      <c r="F24" s="99"/>
      <c r="G24" s="107"/>
      <c r="H24" s="99"/>
      <c r="I24" s="109"/>
      <c r="J24" s="99"/>
      <c r="K24" s="107"/>
      <c r="L24" s="99"/>
      <c r="M24" s="108"/>
      <c r="N24" s="110">
        <f t="shared" si="4"/>
        <v>0</v>
      </c>
      <c r="O24" s="111">
        <v>0</v>
      </c>
      <c r="P24" s="112"/>
    </row>
    <row r="25" ht="14.25">
      <c r="A25" s="106" t="s">
        <v>86</v>
      </c>
      <c r="B25" s="107"/>
      <c r="C25" s="99"/>
      <c r="D25" s="107"/>
      <c r="E25" s="99"/>
      <c r="F25" s="108"/>
      <c r="G25" s="99"/>
      <c r="H25" s="109"/>
      <c r="I25" s="99">
        <v>13.869999999999999</v>
      </c>
      <c r="J25" s="108">
        <v>14</v>
      </c>
      <c r="K25" s="99"/>
      <c r="L25" s="109"/>
      <c r="M25" s="108"/>
      <c r="N25" s="110">
        <f t="shared" si="4"/>
        <v>27.869999999999997</v>
      </c>
      <c r="O25" s="113">
        <v>31.68</v>
      </c>
      <c r="P25" s="112">
        <f>N25/O25*100</f>
        <v>87.973484848484844</v>
      </c>
      <c r="R25" s="105" t="s">
        <v>87</v>
      </c>
    </row>
    <row r="26" ht="14.25">
      <c r="A26" s="106" t="s">
        <v>88</v>
      </c>
      <c r="B26" s="107"/>
      <c r="C26" s="108"/>
      <c r="D26" s="99"/>
      <c r="E26" s="109"/>
      <c r="F26" s="99"/>
      <c r="G26" s="107"/>
      <c r="H26" s="99"/>
      <c r="I26" s="109"/>
      <c r="J26" s="99"/>
      <c r="K26" s="107"/>
      <c r="L26" s="99"/>
      <c r="M26" s="108"/>
      <c r="N26" s="110">
        <f t="shared" si="4"/>
        <v>0</v>
      </c>
      <c r="O26" s="111">
        <v>0</v>
      </c>
      <c r="P26" s="112"/>
    </row>
    <row r="27" s="117" customFormat="1" ht="14.25">
      <c r="A27" s="106" t="s">
        <v>89</v>
      </c>
      <c r="B27" s="118"/>
      <c r="C27" s="114"/>
      <c r="D27" s="118"/>
      <c r="E27" s="114"/>
      <c r="F27" s="115"/>
      <c r="G27" s="114"/>
      <c r="H27" s="116"/>
      <c r="I27" s="99"/>
      <c r="J27" s="115"/>
      <c r="K27" s="114"/>
      <c r="L27" s="109">
        <v>12.51</v>
      </c>
      <c r="M27" s="108">
        <v>12.699999999999999</v>
      </c>
      <c r="N27" s="110">
        <f t="shared" si="4"/>
        <v>25.210000000000001</v>
      </c>
      <c r="O27" s="113">
        <v>25.210000000000001</v>
      </c>
      <c r="P27" s="112">
        <f>N27/O27*100</f>
        <v>100</v>
      </c>
      <c r="Q27" s="119">
        <f>O27-N27</f>
        <v>0</v>
      </c>
      <c r="R27" s="105" t="s">
        <v>90</v>
      </c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</row>
    <row r="28" ht="14.25">
      <c r="A28" s="106" t="s">
        <v>91</v>
      </c>
      <c r="B28" s="107"/>
      <c r="C28" s="108"/>
      <c r="D28" s="99"/>
      <c r="E28" s="109"/>
      <c r="F28" s="99"/>
      <c r="G28" s="107"/>
      <c r="H28" s="99"/>
      <c r="I28" s="109"/>
      <c r="J28" s="99"/>
      <c r="K28" s="107"/>
      <c r="L28" s="99"/>
      <c r="M28" s="108"/>
      <c r="N28" s="110">
        <f t="shared" si="4"/>
        <v>0</v>
      </c>
      <c r="O28" s="111">
        <v>0</v>
      </c>
      <c r="P28" s="112"/>
      <c r="Q28" s="105"/>
      <c r="R28" s="105"/>
    </row>
    <row r="29" ht="14.25">
      <c r="A29" s="106" t="s">
        <v>92</v>
      </c>
      <c r="B29" s="107"/>
      <c r="C29" s="99"/>
      <c r="D29" s="107"/>
      <c r="E29" s="99"/>
      <c r="F29" s="108"/>
      <c r="G29" s="99"/>
      <c r="H29" s="109"/>
      <c r="I29" s="99"/>
      <c r="J29" s="108"/>
      <c r="K29" s="99"/>
      <c r="L29" s="109">
        <v>7.4000000000000004</v>
      </c>
      <c r="M29" s="108">
        <v>16.07</v>
      </c>
      <c r="N29" s="110">
        <f t="shared" si="4"/>
        <v>23.469999999999999</v>
      </c>
      <c r="O29" s="113">
        <v>23.210000000000001</v>
      </c>
      <c r="P29" s="112">
        <f>N29/O29*100</f>
        <v>101.12020680741058</v>
      </c>
      <c r="Q29" s="119">
        <f>O29-N29</f>
        <v>-0.25999999999999801</v>
      </c>
      <c r="R29" s="105" t="s">
        <v>93</v>
      </c>
    </row>
    <row r="30" ht="14.25">
      <c r="A30" s="106" t="s">
        <v>94</v>
      </c>
      <c r="B30" s="107"/>
      <c r="C30" s="108"/>
      <c r="D30" s="99"/>
      <c r="E30" s="109"/>
      <c r="F30" s="99"/>
      <c r="G30" s="107"/>
      <c r="H30" s="99"/>
      <c r="I30" s="109"/>
      <c r="J30" s="99"/>
      <c r="K30" s="107"/>
      <c r="L30" s="99"/>
      <c r="M30" s="108"/>
      <c r="N30" s="110">
        <f t="shared" si="4"/>
        <v>0</v>
      </c>
      <c r="O30" s="111">
        <v>0</v>
      </c>
      <c r="P30" s="112"/>
      <c r="Q30" s="105"/>
      <c r="R30" s="105"/>
    </row>
    <row r="31" ht="14.25">
      <c r="A31" s="120" t="s">
        <v>95</v>
      </c>
      <c r="B31" s="107"/>
      <c r="C31" s="99"/>
      <c r="D31" s="107"/>
      <c r="E31" s="99"/>
      <c r="F31" s="108"/>
      <c r="G31" s="99"/>
      <c r="H31" s="109"/>
      <c r="I31" s="99"/>
      <c r="J31" s="108"/>
      <c r="K31" s="99"/>
      <c r="L31" s="109">
        <v>6.3200000000000003</v>
      </c>
      <c r="M31" s="99"/>
      <c r="N31" s="111">
        <f t="shared" si="4"/>
        <v>6.3200000000000003</v>
      </c>
      <c r="O31" s="121">
        <v>6.3200000000000003</v>
      </c>
      <c r="P31" s="112">
        <f>N31/O31*100</f>
        <v>100</v>
      </c>
      <c r="Q31" s="119">
        <f>O31-N31</f>
        <v>0</v>
      </c>
      <c r="R31" s="105" t="s">
        <v>96</v>
      </c>
    </row>
    <row r="32" ht="14.25">
      <c r="A32" s="120" t="s">
        <v>97</v>
      </c>
      <c r="B32" s="107"/>
      <c r="C32" s="108"/>
      <c r="D32" s="99"/>
      <c r="E32" s="109"/>
      <c r="F32" s="99"/>
      <c r="G32" s="107"/>
      <c r="H32" s="99"/>
      <c r="I32" s="109"/>
      <c r="J32" s="99"/>
      <c r="K32" s="107"/>
      <c r="L32" s="99"/>
      <c r="M32" s="108"/>
      <c r="N32" s="111">
        <f t="shared" si="4"/>
        <v>0</v>
      </c>
      <c r="O32" s="111">
        <v>0</v>
      </c>
      <c r="P32" s="112"/>
      <c r="Q32" s="105"/>
      <c r="R32" s="105"/>
    </row>
    <row r="33" ht="14.25">
      <c r="A33" s="120" t="s">
        <v>98</v>
      </c>
      <c r="B33" s="107"/>
      <c r="C33" s="99"/>
      <c r="D33" s="107"/>
      <c r="E33" s="99"/>
      <c r="F33" s="108"/>
      <c r="G33" s="99"/>
      <c r="H33" s="109"/>
      <c r="I33" s="99"/>
      <c r="J33" s="108"/>
      <c r="K33" s="99"/>
      <c r="L33" s="109"/>
      <c r="M33" s="99"/>
      <c r="N33" s="111">
        <f t="shared" si="4"/>
        <v>0</v>
      </c>
      <c r="O33" s="121">
        <v>0</v>
      </c>
      <c r="P33" s="112" t="e">
        <f t="shared" ref="P33:P34" si="5">N33/O33*100</f>
        <v>#DIV/0!</v>
      </c>
      <c r="Q33" s="105"/>
      <c r="R33" s="105"/>
    </row>
    <row r="34" ht="14.25">
      <c r="A34" s="122" t="s">
        <v>99</v>
      </c>
      <c r="B34" s="123"/>
      <c r="C34" s="124"/>
      <c r="D34" s="99"/>
      <c r="E34" s="125"/>
      <c r="F34" s="99"/>
      <c r="G34" s="123"/>
      <c r="H34" s="99"/>
      <c r="I34" s="125"/>
      <c r="J34" s="99"/>
      <c r="K34" s="123"/>
      <c r="L34" s="99"/>
      <c r="M34" s="124">
        <v>4.5</v>
      </c>
      <c r="N34" s="126">
        <f t="shared" si="4"/>
        <v>4.5</v>
      </c>
      <c r="O34" s="113">
        <v>4.5</v>
      </c>
      <c r="P34" s="127">
        <f t="shared" si="5"/>
        <v>100</v>
      </c>
      <c r="Q34" s="119">
        <f>O34-N34</f>
        <v>0</v>
      </c>
      <c r="R34" s="105" t="s">
        <v>100</v>
      </c>
    </row>
    <row r="35" ht="36">
      <c r="A35" s="128" t="s">
        <v>101</v>
      </c>
      <c r="B35" s="129">
        <f>SUM(B11:C30)</f>
        <v>28.350000000000001</v>
      </c>
      <c r="C35" s="130"/>
      <c r="D35" s="129">
        <f>SUM(D11:F30)</f>
        <v>112.21700000000001</v>
      </c>
      <c r="E35" s="131"/>
      <c r="F35" s="130"/>
      <c r="G35" s="129">
        <f>SUM(G11:J30)</f>
        <v>48.589999999999996</v>
      </c>
      <c r="H35" s="131"/>
      <c r="I35" s="131"/>
      <c r="J35" s="130"/>
      <c r="K35" s="132">
        <f>SUM(K11:M30)</f>
        <v>48.68</v>
      </c>
      <c r="L35" s="133"/>
      <c r="M35" s="134"/>
      <c r="N35" s="135">
        <f>N11+N13+N15+N17+N19+N21+N23+N25+N27+N29+N31+N33+N34</f>
        <v>248.65700000000001</v>
      </c>
      <c r="O35" s="136">
        <f>O11+O13+O15+O17+O19+O21+O23+O25+O27+O29+O31+O33+O34</f>
        <v>301.07099999999997</v>
      </c>
      <c r="P35" s="135">
        <f>N35*100/O35</f>
        <v>82.590817448375972</v>
      </c>
    </row>
    <row r="36" ht="36">
      <c r="A36" s="128" t="s">
        <v>102</v>
      </c>
      <c r="B36" s="129">
        <f>B35*100/N35</f>
        <v>11.40124750157848</v>
      </c>
      <c r="C36" s="130"/>
      <c r="D36" s="129">
        <f>D35*100/N35</f>
        <v>45.12923424637151</v>
      </c>
      <c r="E36" s="131"/>
      <c r="F36" s="130"/>
      <c r="G36" s="129">
        <f>G35*100/N35</f>
        <v>19.540974112934684</v>
      </c>
      <c r="H36" s="131"/>
      <c r="I36" s="131"/>
      <c r="J36" s="130"/>
      <c r="K36" s="132">
        <f>K35*100/N35</f>
        <v>19.577168549447631</v>
      </c>
      <c r="L36" s="133"/>
      <c r="M36" s="134"/>
      <c r="N36" s="137"/>
      <c r="O36" s="137"/>
      <c r="P36" s="137"/>
    </row>
    <row r="37">
      <c r="B37" s="132" t="s">
        <v>103</v>
      </c>
      <c r="C37" s="77"/>
      <c r="D37" s="132" t="s">
        <v>104</v>
      </c>
      <c r="E37" s="76"/>
      <c r="F37" s="77"/>
      <c r="G37" s="132" t="s">
        <v>105</v>
      </c>
      <c r="H37" s="76"/>
      <c r="I37" s="76"/>
      <c r="J37" s="77"/>
      <c r="K37" s="132" t="s">
        <v>106</v>
      </c>
      <c r="L37" s="76"/>
      <c r="M37" s="77"/>
      <c r="N37" s="138"/>
    </row>
    <row r="38" ht="12.75">
      <c r="N38" s="139"/>
    </row>
    <row r="39" s="69" customFormat="1" ht="15">
      <c r="A39" s="69"/>
      <c r="B39" s="69"/>
      <c r="D39" s="69"/>
      <c r="G39" s="69"/>
      <c r="K39" s="69"/>
      <c r="N39" s="69"/>
      <c r="O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</row>
    <row r="40" ht="12.75">
      <c r="M40" s="140"/>
    </row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M1" zoomScale="90" workbookViewId="0">
      <pane ySplit="1" topLeftCell="A2" activePane="bottomLeft" state="frozen"/>
      <selection activeCell="U6" activeCellId="0" sqref="U6:U7"/>
    </sheetView>
  </sheetViews>
  <sheetFormatPr defaultRowHeight="12.75"/>
  <cols>
    <col customWidth="1" hidden="1" min="1" max="1" style="142" width="10.140625"/>
    <col customWidth="1" hidden="1" min="2" max="2" style="22" width="27.28515625"/>
    <col customWidth="1" hidden="1" min="3" max="4" style="143" width="27.28515625"/>
    <col customWidth="1" hidden="1" min="5" max="6" style="22" width="27.28515625"/>
    <col customWidth="1" hidden="1" min="7" max="7" style="22" width="23.8515625"/>
    <col customWidth="1" hidden="1" min="8" max="9" style="22" width="16.7109375"/>
    <col customWidth="1" hidden="1" min="10" max="10" style="22" width="28.8515625"/>
    <col customWidth="1" hidden="1" min="11" max="11" style="144" width="19.421875"/>
    <col customWidth="1" min="12" max="12" style="22" width="22.85546875"/>
    <col customWidth="1" min="13" max="13" style="22" width="34.00390625"/>
    <col customWidth="1" min="14" max="14" style="22" width="11.140625"/>
    <col customWidth="1" min="15" max="15" style="22" width="8.5703125"/>
    <col customWidth="1" min="16" max="16" style="22" width="11.7109375"/>
    <col customWidth="1" min="17" max="17" style="145" width="10.42578125"/>
    <col customWidth="1" min="18" max="20" style="142" width="10.42578125"/>
    <col customWidth="1" min="21" max="21" style="146" width="13.00390625"/>
    <col customWidth="1" min="22" max="24" style="146" width="11"/>
    <col customWidth="1" min="25" max="25" style="142" width="10.00390625"/>
    <col customWidth="1" min="26" max="26" style="142" width="11.28125"/>
    <col customWidth="1" min="27" max="27" style="142" width="10.140625"/>
    <col customWidth="1" min="28" max="28" style="147" width="20.140625"/>
    <col min="29" max="16384" style="142" width="9.140625"/>
  </cols>
  <sheetData>
    <row r="1" ht="16.5" hidden="1" customHeight="1">
      <c r="A1" s="148"/>
      <c r="B1" s="35" t="s">
        <v>107</v>
      </c>
      <c r="D1" s="22"/>
      <c r="H1" s="149"/>
      <c r="I1" s="149"/>
      <c r="J1" s="149"/>
      <c r="K1" s="150"/>
      <c r="L1" s="22" t="s">
        <v>108</v>
      </c>
      <c r="M1" s="35"/>
      <c r="N1" s="35"/>
      <c r="O1" s="35"/>
      <c r="P1" s="35"/>
      <c r="Q1" s="145"/>
      <c r="R1" s="142"/>
      <c r="S1" s="142"/>
      <c r="T1" s="142"/>
      <c r="U1" s="146"/>
      <c r="V1" s="146"/>
      <c r="W1" s="146"/>
      <c r="X1" s="146"/>
      <c r="Y1" s="151"/>
      <c r="Z1" s="151"/>
      <c r="AA1" s="151"/>
      <c r="AB1" s="152" t="s">
        <v>109</v>
      </c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</row>
    <row r="2" ht="21" hidden="1">
      <c r="A2" s="153"/>
      <c r="B2" s="35" t="s">
        <v>110</v>
      </c>
      <c r="C2" s="154"/>
      <c r="D2" s="22"/>
      <c r="H2" s="149"/>
      <c r="I2" s="149"/>
      <c r="J2" s="149"/>
      <c r="K2" s="150"/>
      <c r="L2" s="35"/>
      <c r="M2" s="155" t="s">
        <v>111</v>
      </c>
      <c r="N2" s="155"/>
      <c r="O2" s="35"/>
      <c r="P2" s="35"/>
      <c r="Q2" s="145"/>
      <c r="R2" s="142"/>
      <c r="S2" s="142"/>
      <c r="T2" s="142"/>
      <c r="U2" s="156"/>
      <c r="V2" s="156"/>
      <c r="W2" s="156"/>
      <c r="X2" s="156"/>
      <c r="Y2" s="157"/>
      <c r="Z2" s="157"/>
      <c r="AA2" s="157"/>
      <c r="AB2" s="152" t="s">
        <v>112</v>
      </c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</row>
    <row r="3" s="142" customFormat="1" ht="19.5" hidden="1">
      <c r="A3" s="158"/>
      <c r="B3" s="35" t="s">
        <v>113</v>
      </c>
      <c r="C3" s="148"/>
      <c r="D3" s="35" t="s">
        <v>107</v>
      </c>
      <c r="E3" s="35"/>
      <c r="F3" s="35"/>
      <c r="G3" s="35"/>
      <c r="H3" s="149"/>
      <c r="I3" s="149"/>
      <c r="J3" s="149"/>
      <c r="K3" s="150"/>
      <c r="L3" s="35"/>
      <c r="M3" s="156"/>
      <c r="N3" s="35"/>
      <c r="O3" s="35"/>
      <c r="P3" s="35"/>
      <c r="Q3" s="145"/>
      <c r="R3" s="142"/>
      <c r="S3" s="142"/>
      <c r="T3" s="142"/>
      <c r="U3" s="156"/>
      <c r="V3" s="156"/>
      <c r="W3" s="156"/>
      <c r="X3" s="156"/>
      <c r="Y3" s="157"/>
      <c r="Z3" s="157"/>
      <c r="AA3" s="157"/>
      <c r="AB3" s="15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</row>
    <row r="4" s="142" customFormat="1" ht="18" hidden="1" customHeight="1">
      <c r="A4" s="159"/>
      <c r="B4" s="35" t="s">
        <v>114</v>
      </c>
      <c r="C4" s="153"/>
      <c r="D4" s="35" t="s">
        <v>110</v>
      </c>
      <c r="E4" s="35"/>
      <c r="F4" s="35"/>
      <c r="G4" s="35"/>
      <c r="H4" s="149"/>
      <c r="I4" s="149"/>
      <c r="J4" s="149"/>
      <c r="K4" s="150"/>
      <c r="L4" s="35"/>
      <c r="M4" s="156"/>
      <c r="N4" s="35"/>
      <c r="O4" s="35"/>
      <c r="P4" s="35"/>
      <c r="Q4" s="145"/>
      <c r="R4" s="142"/>
      <c r="S4" s="142"/>
      <c r="T4" s="142"/>
      <c r="U4" s="156"/>
      <c r="V4" s="156"/>
      <c r="W4" s="156"/>
      <c r="X4" s="156"/>
      <c r="Y4" s="160"/>
      <c r="Z4" s="160"/>
      <c r="AA4" s="160"/>
      <c r="AB4" s="15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</row>
    <row r="5" ht="33" hidden="1" customHeight="1">
      <c r="A5" s="161"/>
      <c r="B5" s="35" t="s">
        <v>115</v>
      </c>
      <c r="C5" s="158"/>
      <c r="D5" s="35" t="s">
        <v>113</v>
      </c>
      <c r="E5" s="35"/>
      <c r="F5" s="35"/>
      <c r="G5" s="35"/>
      <c r="H5" s="149"/>
      <c r="I5" s="149"/>
      <c r="J5" s="149"/>
      <c r="K5" s="150"/>
      <c r="L5" s="35"/>
      <c r="M5" s="162" t="s">
        <v>116</v>
      </c>
      <c r="N5" s="22"/>
      <c r="O5" s="22"/>
      <c r="P5" s="22"/>
      <c r="Q5" s="145"/>
      <c r="R5" s="142"/>
      <c r="S5" s="142"/>
      <c r="T5" s="142"/>
      <c r="U5" s="156"/>
      <c r="V5" s="156"/>
      <c r="W5" s="156"/>
      <c r="X5" s="156"/>
      <c r="Y5" s="160"/>
      <c r="Z5" s="160"/>
      <c r="AA5" s="160"/>
      <c r="AB5" s="16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</row>
    <row r="6" s="142" customFormat="1" ht="25.800000000000001" customHeight="1">
      <c r="A6" s="161"/>
      <c r="B6" s="35"/>
      <c r="C6" s="158"/>
      <c r="D6" s="35"/>
      <c r="E6" s="35"/>
      <c r="F6" s="35"/>
      <c r="G6" s="35"/>
      <c r="H6" s="149"/>
      <c r="I6" s="149"/>
      <c r="J6" s="149"/>
      <c r="K6" s="163"/>
      <c r="L6" s="164"/>
      <c r="M6" s="165"/>
      <c r="N6" s="166"/>
      <c r="O6" s="167"/>
      <c r="P6" s="167"/>
      <c r="Q6" s="168"/>
      <c r="R6" s="169"/>
      <c r="S6" s="169"/>
      <c r="T6" s="169"/>
      <c r="U6" s="170"/>
      <c r="V6" s="170"/>
      <c r="W6" s="156"/>
      <c r="X6" s="156"/>
      <c r="Y6" s="160"/>
      <c r="Z6" s="160"/>
      <c r="AA6" s="160"/>
      <c r="AB6" s="152" t="s">
        <v>109</v>
      </c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</row>
    <row r="7" s="142" customFormat="1" ht="25.800000000000001" customHeight="1">
      <c r="A7" s="161"/>
      <c r="B7" s="35"/>
      <c r="C7" s="158"/>
      <c r="D7" s="35"/>
      <c r="E7" s="35"/>
      <c r="F7" s="35"/>
      <c r="G7" s="35"/>
      <c r="H7" s="149"/>
      <c r="I7" s="149"/>
      <c r="J7" s="149"/>
      <c r="K7" s="171"/>
      <c r="L7" s="164"/>
      <c r="M7" s="170"/>
      <c r="N7" s="167"/>
      <c r="O7" s="167"/>
      <c r="P7" s="167"/>
      <c r="Q7" s="168"/>
      <c r="R7" s="169"/>
      <c r="S7" s="169"/>
      <c r="T7" s="169"/>
      <c r="U7" s="170"/>
      <c r="V7" s="170"/>
      <c r="W7" s="156"/>
      <c r="X7" s="156"/>
      <c r="Y7" s="160"/>
      <c r="Z7" s="160"/>
      <c r="AA7" s="160"/>
      <c r="AB7" s="152" t="s">
        <v>112</v>
      </c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</row>
    <row r="8" s="142" customFormat="1" ht="25.800000000000001" customHeight="1">
      <c r="A8" s="161"/>
      <c r="B8" s="35"/>
      <c r="C8" s="158"/>
      <c r="D8" s="35"/>
      <c r="E8" s="35"/>
      <c r="F8" s="35"/>
      <c r="G8" s="35"/>
      <c r="H8" s="149"/>
      <c r="I8" s="149"/>
      <c r="J8" s="149"/>
      <c r="K8" s="150"/>
      <c r="L8" s="35"/>
      <c r="M8" s="162" t="s">
        <v>116</v>
      </c>
      <c r="N8" s="162"/>
      <c r="O8" s="162"/>
      <c r="P8" s="162"/>
      <c r="Q8" s="162"/>
      <c r="R8" s="162"/>
      <c r="S8" s="162"/>
      <c r="T8" s="162"/>
      <c r="U8" s="162"/>
      <c r="V8" s="162"/>
      <c r="W8" s="156"/>
      <c r="X8" s="156"/>
      <c r="Y8" s="160"/>
      <c r="Z8" s="160"/>
      <c r="AA8" s="160"/>
      <c r="AB8" s="16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</row>
    <row r="9" ht="25.800000000000001" customHeight="1">
      <c r="A9" s="172"/>
      <c r="B9" s="173" t="s">
        <v>117</v>
      </c>
      <c r="C9" s="159"/>
      <c r="D9" s="35" t="s">
        <v>114</v>
      </c>
      <c r="E9" s="35"/>
      <c r="F9" s="35"/>
      <c r="G9" s="35"/>
      <c r="H9" s="174"/>
      <c r="I9" s="174"/>
      <c r="J9" s="174"/>
      <c r="K9" s="150"/>
      <c r="L9" s="35"/>
      <c r="M9" s="175" t="s">
        <v>118</v>
      </c>
      <c r="N9" s="175"/>
      <c r="O9" s="175"/>
      <c r="P9" s="175"/>
      <c r="Q9" s="175"/>
      <c r="R9" s="175"/>
      <c r="S9" s="175"/>
      <c r="T9" s="175"/>
      <c r="U9" s="175"/>
      <c r="V9" s="175"/>
      <c r="W9" s="156"/>
      <c r="X9" s="156"/>
      <c r="Y9" s="176"/>
      <c r="Z9" s="176"/>
      <c r="AA9" s="176"/>
      <c r="AB9" s="16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</row>
    <row r="10" ht="25.800000000000001" customHeight="1">
      <c r="A10" s="177"/>
      <c r="B10" s="178" t="s">
        <v>119</v>
      </c>
      <c r="C10" s="179"/>
      <c r="D10" s="180" t="s">
        <v>115</v>
      </c>
      <c r="E10" s="180"/>
      <c r="F10" s="180"/>
      <c r="G10" s="180"/>
      <c r="H10" s="181"/>
      <c r="I10" s="181"/>
      <c r="J10" s="181"/>
      <c r="K10" s="182"/>
      <c r="L10" s="35"/>
      <c r="M10" s="71" t="s">
        <v>16</v>
      </c>
      <c r="N10" s="71"/>
      <c r="O10" s="71"/>
      <c r="P10" s="71"/>
      <c r="Q10" s="71"/>
      <c r="R10" s="71"/>
      <c r="S10" s="71"/>
      <c r="T10" s="71"/>
      <c r="U10" s="71"/>
      <c r="V10" s="71"/>
      <c r="W10" s="146"/>
      <c r="X10" s="146"/>
      <c r="Y10" s="176"/>
      <c r="Z10" s="176"/>
      <c r="AA10" s="176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</row>
    <row r="11" ht="25.800000000000001" customHeight="1">
      <c r="A11" s="183"/>
      <c r="B11" s="184" t="s">
        <v>120</v>
      </c>
      <c r="C11" s="185"/>
      <c r="D11" s="186" t="s">
        <v>117</v>
      </c>
      <c r="E11" s="180"/>
      <c r="F11" s="180"/>
      <c r="G11" s="180"/>
      <c r="H11" s="38"/>
      <c r="I11" s="38"/>
      <c r="J11" s="38"/>
      <c r="K11" s="182"/>
      <c r="L11" s="35"/>
      <c r="M11" s="187"/>
      <c r="N11" s="187"/>
      <c r="O11" s="188"/>
      <c r="P11" s="188"/>
      <c r="Q11" s="145"/>
      <c r="R11" s="142"/>
      <c r="S11" s="142"/>
      <c r="T11" s="142"/>
      <c r="U11" s="146"/>
      <c r="V11" s="146"/>
      <c r="W11" s="146"/>
      <c r="X11" s="146"/>
      <c r="Y11" s="176"/>
      <c r="Z11" s="176"/>
      <c r="AA11" s="176"/>
      <c r="AB11" s="147"/>
      <c r="AC11" s="189">
        <v>559.51999999999998</v>
      </c>
      <c r="AD11" s="190">
        <v>648</v>
      </c>
      <c r="AE11" s="190">
        <v>652.75999999999999</v>
      </c>
      <c r="AF11" s="191" t="s">
        <v>17</v>
      </c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</row>
    <row r="12" ht="25.800000000000001" customHeight="1">
      <c r="A12" s="192"/>
      <c r="B12" s="193"/>
      <c r="C12" s="183"/>
      <c r="D12" s="194" t="s">
        <v>120</v>
      </c>
      <c r="E12" s="194"/>
      <c r="F12" s="184"/>
      <c r="G12" s="195" t="s">
        <v>121</v>
      </c>
      <c r="H12" s="196" t="s">
        <v>122</v>
      </c>
      <c r="I12" s="196"/>
      <c r="J12" s="196"/>
      <c r="K12" s="197"/>
      <c r="L12" s="198" t="s">
        <v>123</v>
      </c>
      <c r="M12" s="199" t="s">
        <v>124</v>
      </c>
      <c r="N12" s="200" t="s">
        <v>125</v>
      </c>
      <c r="O12" s="201"/>
      <c r="P12" s="202"/>
      <c r="Q12" s="203" t="s">
        <v>126</v>
      </c>
      <c r="R12" s="201"/>
      <c r="S12" s="201"/>
      <c r="T12" s="202"/>
      <c r="U12" s="204" t="s">
        <v>127</v>
      </c>
      <c r="V12" s="205"/>
      <c r="W12" s="205"/>
      <c r="X12" s="206"/>
      <c r="Y12" s="207" t="s">
        <v>128</v>
      </c>
      <c r="Z12" s="208"/>
      <c r="AA12" s="209"/>
      <c r="AB12" s="210" t="s">
        <v>129</v>
      </c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</row>
    <row r="13" ht="25.800000000000001" customHeight="1">
      <c r="A13" s="211"/>
      <c r="B13" s="212"/>
      <c r="C13" s="213"/>
      <c r="D13" s="214"/>
      <c r="E13" s="214"/>
      <c r="F13" s="215"/>
      <c r="G13" s="216"/>
      <c r="H13" s="217"/>
      <c r="I13" s="217"/>
      <c r="J13" s="217"/>
      <c r="K13" s="182"/>
      <c r="L13" s="218"/>
      <c r="M13" s="219"/>
      <c r="N13" s="220" t="s">
        <v>130</v>
      </c>
      <c r="O13" s="221" t="s">
        <v>131</v>
      </c>
      <c r="P13" s="222"/>
      <c r="Q13" s="223" t="s">
        <v>130</v>
      </c>
      <c r="R13" s="221" t="s">
        <v>131</v>
      </c>
      <c r="S13" s="224"/>
      <c r="T13" s="222"/>
      <c r="U13" s="225" t="s">
        <v>130</v>
      </c>
      <c r="V13" s="226" t="s">
        <v>131</v>
      </c>
      <c r="W13" s="227"/>
      <c r="X13" s="228"/>
      <c r="Y13" s="229"/>
      <c r="Z13" s="181"/>
      <c r="AA13" s="230"/>
      <c r="AB13" s="231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</row>
    <row r="14" ht="25.800000000000001" customHeight="1">
      <c r="A14" s="232"/>
      <c r="B14" s="233" t="s">
        <v>132</v>
      </c>
      <c r="C14" s="192"/>
      <c r="D14" s="192"/>
      <c r="E14" s="192"/>
      <c r="F14" s="193"/>
      <c r="G14" s="216"/>
      <c r="H14" s="217"/>
      <c r="I14" s="217"/>
      <c r="J14" s="217"/>
      <c r="K14" s="182"/>
      <c r="L14" s="218"/>
      <c r="M14" s="219"/>
      <c r="N14" s="234"/>
      <c r="O14" s="235" t="s">
        <v>133</v>
      </c>
      <c r="P14" s="236" t="s">
        <v>134</v>
      </c>
      <c r="Q14" s="237"/>
      <c r="R14" s="235" t="s">
        <v>133</v>
      </c>
      <c r="S14" s="235" t="s">
        <v>134</v>
      </c>
      <c r="T14" s="238" t="s">
        <v>135</v>
      </c>
      <c r="U14" s="239"/>
      <c r="V14" s="240" t="s">
        <v>133</v>
      </c>
      <c r="W14" s="240" t="s">
        <v>134</v>
      </c>
      <c r="X14" s="241" t="s">
        <v>136</v>
      </c>
      <c r="Y14" s="242" t="s">
        <v>137</v>
      </c>
      <c r="Z14" s="242" t="s">
        <v>138</v>
      </c>
      <c r="AA14" s="183" t="s">
        <v>139</v>
      </c>
      <c r="AB14" s="243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</row>
    <row r="15" ht="25.800000000000001" customHeight="1">
      <c r="A15" s="244"/>
      <c r="B15" s="245" t="s">
        <v>132</v>
      </c>
      <c r="C15" s="211"/>
      <c r="D15" s="211"/>
      <c r="E15" s="192"/>
      <c r="F15" s="193"/>
      <c r="G15" s="246"/>
      <c r="H15" s="247"/>
      <c r="I15" s="247"/>
      <c r="J15" s="247"/>
      <c r="K15" s="248"/>
      <c r="L15" s="249"/>
      <c r="M15" s="250"/>
      <c r="N15" s="251"/>
      <c r="O15" s="252" t="s">
        <v>140</v>
      </c>
      <c r="P15" s="253"/>
      <c r="Q15" s="254"/>
      <c r="R15" s="252" t="s">
        <v>140</v>
      </c>
      <c r="S15" s="255" t="s">
        <v>141</v>
      </c>
      <c r="T15" s="256" t="s">
        <v>141</v>
      </c>
      <c r="U15" s="239"/>
      <c r="V15" s="257" t="s">
        <v>140</v>
      </c>
      <c r="W15" s="258" t="s">
        <v>141</v>
      </c>
      <c r="X15" s="259" t="s">
        <v>141</v>
      </c>
      <c r="Y15" s="260"/>
      <c r="Z15" s="260"/>
      <c r="AA15" s="261"/>
      <c r="AB15" s="26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</row>
    <row r="16" ht="25.800000000000001" customHeight="1">
      <c r="A16" s="263"/>
      <c r="B16" s="264"/>
      <c r="C16" s="192"/>
      <c r="D16" s="192"/>
      <c r="E16" s="192"/>
      <c r="F16" s="193"/>
      <c r="G16" s="216"/>
      <c r="H16" s="217"/>
      <c r="I16" s="217"/>
      <c r="J16" s="217"/>
      <c r="K16" s="182"/>
      <c r="L16" s="265" t="s">
        <v>142</v>
      </c>
      <c r="M16" s="266" t="s">
        <v>143</v>
      </c>
      <c r="N16" s="234"/>
      <c r="O16" s="267"/>
      <c r="P16" s="268"/>
      <c r="Q16" s="269"/>
      <c r="R16" s="270"/>
      <c r="S16" s="271"/>
      <c r="T16" s="272"/>
      <c r="U16" s="273" t="s">
        <v>144</v>
      </c>
      <c r="V16" s="270"/>
      <c r="W16" s="271"/>
      <c r="X16" s="274"/>
      <c r="Y16" s="275">
        <v>0.72999999999999998</v>
      </c>
      <c r="Z16" s="275">
        <v>0.89000000000000001</v>
      </c>
      <c r="AA16" s="275">
        <v>0.97999999999999998</v>
      </c>
      <c r="AB16" s="276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</row>
    <row r="17" s="142" customFormat="1" ht="25.800000000000001" customHeight="1">
      <c r="A17" s="263"/>
      <c r="B17" s="264"/>
      <c r="C17" s="277"/>
      <c r="D17" s="278"/>
      <c r="E17" s="279"/>
      <c r="F17" s="279"/>
      <c r="G17" s="279"/>
      <c r="H17" s="38"/>
      <c r="I17" s="38"/>
      <c r="J17" s="38"/>
      <c r="K17" s="182"/>
      <c r="L17" s="266" t="s">
        <v>145</v>
      </c>
      <c r="M17" s="266" t="s">
        <v>146</v>
      </c>
      <c r="N17" s="280"/>
      <c r="O17" s="281"/>
      <c r="P17" s="282"/>
      <c r="Q17" s="283"/>
      <c r="R17" s="270"/>
      <c r="S17" s="271"/>
      <c r="T17" s="284"/>
      <c r="U17" s="285" t="s">
        <v>144</v>
      </c>
      <c r="V17" s="286"/>
      <c r="W17" s="287"/>
      <c r="X17" s="288"/>
      <c r="Y17" s="289">
        <v>0.80000000000000004</v>
      </c>
      <c r="Z17" s="290">
        <v>1</v>
      </c>
      <c r="AA17" s="289">
        <v>4</v>
      </c>
      <c r="AB17" s="291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</row>
    <row r="18" s="142" customFormat="1" ht="25.800000000000001" customHeight="1">
      <c r="A18" s="263"/>
      <c r="B18" s="264"/>
      <c r="C18" s="277"/>
      <c r="D18" s="278"/>
      <c r="E18" s="279"/>
      <c r="F18" s="279"/>
      <c r="G18" s="279"/>
      <c r="H18" s="38"/>
      <c r="I18" s="38"/>
      <c r="J18" s="38"/>
      <c r="K18" s="182"/>
      <c r="L18" s="292" t="s">
        <v>147</v>
      </c>
      <c r="M18" s="292" t="s">
        <v>148</v>
      </c>
      <c r="N18" s="280"/>
      <c r="O18" s="281"/>
      <c r="P18" s="282"/>
      <c r="Q18" s="283"/>
      <c r="R18" s="270"/>
      <c r="S18" s="271"/>
      <c r="T18" s="272"/>
      <c r="U18" s="285" t="s">
        <v>149</v>
      </c>
      <c r="V18" s="293">
        <v>69</v>
      </c>
      <c r="W18" s="294">
        <v>49.799999999999997</v>
      </c>
      <c r="X18" s="295">
        <v>49.700000000000003</v>
      </c>
      <c r="Y18" s="289">
        <v>0.28999999999999998</v>
      </c>
      <c r="Z18" s="289">
        <v>0.38</v>
      </c>
      <c r="AA18" s="290">
        <v>0.39000000000000001</v>
      </c>
      <c r="AB18" s="296" t="s">
        <v>150</v>
      </c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</row>
    <row r="19" s="142" customFormat="1" ht="25.800000000000001" customHeight="1">
      <c r="A19" s="263"/>
      <c r="B19" s="264"/>
      <c r="C19" s="277"/>
      <c r="D19" s="278"/>
      <c r="E19" s="279"/>
      <c r="F19" s="279"/>
      <c r="G19" s="279"/>
      <c r="H19" s="38"/>
      <c r="I19" s="38"/>
      <c r="J19" s="38"/>
      <c r="K19" s="182"/>
      <c r="L19" s="297" t="s">
        <v>151</v>
      </c>
      <c r="M19" s="297" t="s">
        <v>152</v>
      </c>
      <c r="N19" s="280"/>
      <c r="O19" s="281"/>
      <c r="P19" s="282"/>
      <c r="Q19" s="298"/>
      <c r="R19" s="299"/>
      <c r="S19" s="271"/>
      <c r="T19" s="300"/>
      <c r="U19" s="301" t="s">
        <v>149</v>
      </c>
      <c r="V19" s="302">
        <v>68</v>
      </c>
      <c r="W19" s="303">
        <v>49.799999999999997</v>
      </c>
      <c r="X19" s="304">
        <v>49.740000000000002</v>
      </c>
      <c r="Y19" s="289">
        <v>1.1400000000000001</v>
      </c>
      <c r="Z19" s="289">
        <v>1.1400000000000001</v>
      </c>
      <c r="AA19" s="289">
        <f>0.6+0.54</f>
        <v>1.1400000000000001</v>
      </c>
      <c r="AB19" s="305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</row>
    <row r="20" s="142" customFormat="1" ht="25.800000000000001" customHeight="1">
      <c r="A20" s="263"/>
      <c r="B20" s="264"/>
      <c r="C20" s="277"/>
      <c r="D20" s="278"/>
      <c r="E20" s="279"/>
      <c r="F20" s="279"/>
      <c r="G20" s="306" t="s">
        <v>153</v>
      </c>
      <c r="H20" s="38"/>
      <c r="I20" s="38"/>
      <c r="J20" s="38"/>
      <c r="K20" s="182"/>
      <c r="L20" s="292" t="s">
        <v>151</v>
      </c>
      <c r="M20" s="292" t="s">
        <v>154</v>
      </c>
      <c r="N20" s="280"/>
      <c r="O20" s="281"/>
      <c r="P20" s="282"/>
      <c r="Q20" s="283"/>
      <c r="R20" s="270"/>
      <c r="S20" s="271"/>
      <c r="T20" s="284"/>
      <c r="U20" s="285" t="s">
        <v>149</v>
      </c>
      <c r="V20" s="293">
        <v>67</v>
      </c>
      <c r="W20" s="294">
        <v>49.799999999999997</v>
      </c>
      <c r="X20" s="295">
        <v>49.740000000000002</v>
      </c>
      <c r="Y20" s="289">
        <v>3.1399999999999997</v>
      </c>
      <c r="Z20" s="289">
        <v>4.4500000000000002</v>
      </c>
      <c r="AA20" s="290">
        <f>2.66+1.41</f>
        <v>4.0700000000000003</v>
      </c>
      <c r="AB20" s="305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</row>
    <row r="21" ht="25.800000000000001" customHeight="1">
      <c r="A21" s="263"/>
      <c r="B21" s="264"/>
      <c r="C21" s="244"/>
      <c r="D21" s="307" t="s">
        <v>132</v>
      </c>
      <c r="E21" s="308"/>
      <c r="F21" s="308"/>
      <c r="G21" s="308"/>
      <c r="H21" s="309"/>
      <c r="I21" s="309"/>
      <c r="J21" s="309"/>
      <c r="K21" s="310"/>
      <c r="L21" s="311" t="s">
        <v>151</v>
      </c>
      <c r="M21" s="312" t="s">
        <v>155</v>
      </c>
      <c r="N21" s="280"/>
      <c r="O21" s="281"/>
      <c r="P21" s="282"/>
      <c r="Q21" s="313"/>
      <c r="R21" s="314"/>
      <c r="S21" s="314"/>
      <c r="T21" s="315"/>
      <c r="U21" s="316" t="s">
        <v>156</v>
      </c>
      <c r="V21" s="293">
        <v>62</v>
      </c>
      <c r="W21" s="317">
        <v>49.799999999999997</v>
      </c>
      <c r="X21" s="318">
        <v>49.740000000000002</v>
      </c>
      <c r="Y21" s="319">
        <v>0.71000000000000019</v>
      </c>
      <c r="Z21" s="320">
        <v>0.28820000000000001</v>
      </c>
      <c r="AA21" s="319">
        <f>0+0.605+0.062+0.0018+0.362+0.153+0.08</f>
        <v>1.2638000000000003</v>
      </c>
      <c r="AB21" s="321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</row>
    <row r="22" ht="25.800000000000001" customHeight="1">
      <c r="A22" s="263"/>
      <c r="B22" s="264"/>
      <c r="C22" s="263"/>
      <c r="D22" s="278"/>
      <c r="E22" s="279"/>
      <c r="F22" s="279"/>
      <c r="G22" s="279"/>
      <c r="H22" s="309"/>
      <c r="I22" s="309"/>
      <c r="J22" s="309"/>
      <c r="K22" s="310"/>
      <c r="L22" s="322"/>
      <c r="M22" s="323" t="s">
        <v>157</v>
      </c>
      <c r="N22" s="280"/>
      <c r="O22" s="281"/>
      <c r="P22" s="282"/>
      <c r="Q22" s="313"/>
      <c r="R22" s="314"/>
      <c r="S22" s="314"/>
      <c r="T22" s="315"/>
      <c r="U22" s="316" t="s">
        <v>156</v>
      </c>
      <c r="V22" s="293">
        <v>61</v>
      </c>
      <c r="W22" s="317">
        <v>49.799999999999997</v>
      </c>
      <c r="X22" s="318">
        <v>49.740000000000002</v>
      </c>
      <c r="Y22" s="320"/>
      <c r="Z22" s="320"/>
      <c r="AA22" s="320"/>
      <c r="AB22" s="324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</row>
    <row r="23" ht="25.800000000000001" customHeight="1">
      <c r="A23" s="263"/>
      <c r="B23" s="264"/>
      <c r="C23" s="263"/>
      <c r="D23" s="278"/>
      <c r="E23" s="279"/>
      <c r="F23" s="279"/>
      <c r="G23" s="279"/>
      <c r="H23" s="309"/>
      <c r="I23" s="309"/>
      <c r="J23" s="309"/>
      <c r="K23" s="310"/>
      <c r="L23" s="322"/>
      <c r="M23" s="325" t="s">
        <v>158</v>
      </c>
      <c r="N23" s="280"/>
      <c r="O23" s="281"/>
      <c r="P23" s="282"/>
      <c r="Q23" s="313"/>
      <c r="R23" s="314"/>
      <c r="S23" s="314"/>
      <c r="T23" s="315"/>
      <c r="U23" s="316" t="s">
        <v>156</v>
      </c>
      <c r="V23" s="293">
        <v>60</v>
      </c>
      <c r="W23" s="317">
        <v>49.799999999999997</v>
      </c>
      <c r="X23" s="318">
        <v>49.740000000000002</v>
      </c>
      <c r="Y23" s="320"/>
      <c r="Z23" s="320"/>
      <c r="AA23" s="320"/>
      <c r="AB23" s="324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</row>
    <row r="24" ht="25.800000000000001" customHeight="1">
      <c r="A24" s="263"/>
      <c r="B24" s="264"/>
      <c r="C24" s="263"/>
      <c r="D24" s="278"/>
      <c r="E24" s="279"/>
      <c r="F24" s="279"/>
      <c r="G24" s="279"/>
      <c r="H24" s="309"/>
      <c r="I24" s="309"/>
      <c r="J24" s="309"/>
      <c r="K24" s="310"/>
      <c r="L24" s="322"/>
      <c r="M24" s="323" t="s">
        <v>159</v>
      </c>
      <c r="N24" s="280"/>
      <c r="O24" s="281"/>
      <c r="P24" s="282"/>
      <c r="Q24" s="313"/>
      <c r="R24" s="314"/>
      <c r="S24" s="314"/>
      <c r="T24" s="315"/>
      <c r="U24" s="316" t="s">
        <v>156</v>
      </c>
      <c r="V24" s="293">
        <v>59</v>
      </c>
      <c r="W24" s="317">
        <v>49.799999999999997</v>
      </c>
      <c r="X24" s="318">
        <v>49.740000000000002</v>
      </c>
      <c r="Y24" s="320"/>
      <c r="Z24" s="320"/>
      <c r="AA24" s="320"/>
      <c r="AB24" s="324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</row>
    <row r="25" ht="25.800000000000001" customHeight="1">
      <c r="A25" s="263"/>
      <c r="B25" s="264"/>
      <c r="C25" s="263"/>
      <c r="D25" s="278"/>
      <c r="E25" s="279"/>
      <c r="F25" s="279"/>
      <c r="G25" s="279"/>
      <c r="H25" s="309"/>
      <c r="I25" s="309"/>
      <c r="J25" s="309"/>
      <c r="K25" s="310"/>
      <c r="L25" s="322"/>
      <c r="M25" s="325" t="s">
        <v>160</v>
      </c>
      <c r="N25" s="280"/>
      <c r="O25" s="281"/>
      <c r="P25" s="282"/>
      <c r="Q25" s="313"/>
      <c r="R25" s="314"/>
      <c r="S25" s="314"/>
      <c r="T25" s="315"/>
      <c r="U25" s="316" t="s">
        <v>156</v>
      </c>
      <c r="V25" s="293">
        <v>58</v>
      </c>
      <c r="W25" s="317">
        <v>49.799999999999997</v>
      </c>
      <c r="X25" s="318">
        <v>49.740000000000002</v>
      </c>
      <c r="Y25" s="320"/>
      <c r="Z25" s="320"/>
      <c r="AA25" s="320"/>
      <c r="AB25" s="324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</row>
    <row r="26" ht="25.800000000000001" customHeight="1">
      <c r="A26" s="263"/>
      <c r="B26" s="264"/>
      <c r="C26" s="263"/>
      <c r="D26" s="278"/>
      <c r="E26" s="279"/>
      <c r="F26" s="279"/>
      <c r="G26" s="279"/>
      <c r="H26" s="309"/>
      <c r="I26" s="309"/>
      <c r="J26" s="309"/>
      <c r="K26" s="310"/>
      <c r="L26" s="322"/>
      <c r="M26" s="323" t="s">
        <v>161</v>
      </c>
      <c r="N26" s="280"/>
      <c r="O26" s="281"/>
      <c r="P26" s="282"/>
      <c r="Q26" s="313"/>
      <c r="R26" s="314"/>
      <c r="S26" s="314"/>
      <c r="T26" s="315"/>
      <c r="U26" s="316" t="s">
        <v>156</v>
      </c>
      <c r="V26" s="293">
        <v>57</v>
      </c>
      <c r="W26" s="317">
        <v>49.799999999999997</v>
      </c>
      <c r="X26" s="318">
        <v>49.740000000000002</v>
      </c>
      <c r="Y26" s="320"/>
      <c r="Z26" s="320"/>
      <c r="AA26" s="320"/>
      <c r="AB26" s="324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</row>
    <row r="27" ht="25.800000000000001" customHeight="1">
      <c r="A27" s="263"/>
      <c r="B27" s="264"/>
      <c r="C27" s="263"/>
      <c r="D27" s="278"/>
      <c r="E27" s="279"/>
      <c r="F27" s="279"/>
      <c r="G27" s="279"/>
      <c r="H27" s="309"/>
      <c r="I27" s="309"/>
      <c r="J27" s="309"/>
      <c r="K27" s="310"/>
      <c r="L27" s="322"/>
      <c r="M27" s="325" t="s">
        <v>162</v>
      </c>
      <c r="N27" s="280"/>
      <c r="O27" s="281"/>
      <c r="P27" s="282"/>
      <c r="Q27" s="313"/>
      <c r="R27" s="314"/>
      <c r="S27" s="314"/>
      <c r="T27" s="315"/>
      <c r="U27" s="326" t="s">
        <v>156</v>
      </c>
      <c r="V27" s="327">
        <v>56</v>
      </c>
      <c r="W27" s="328">
        <v>49.799999999999997</v>
      </c>
      <c r="X27" s="329">
        <v>49.740000000000002</v>
      </c>
      <c r="Y27" s="330"/>
      <c r="Z27" s="320"/>
      <c r="AA27" s="330"/>
      <c r="AB27" s="324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</row>
    <row r="28" ht="25.800000000000001" customHeight="1">
      <c r="A28" s="263"/>
      <c r="B28" s="264"/>
      <c r="C28" s="263"/>
      <c r="D28" s="278"/>
      <c r="E28" s="279"/>
      <c r="F28" s="279"/>
      <c r="G28" s="279"/>
      <c r="H28" s="309"/>
      <c r="I28" s="309"/>
      <c r="J28" s="309"/>
      <c r="K28" s="310"/>
      <c r="L28" s="322"/>
      <c r="M28" s="323" t="s">
        <v>163</v>
      </c>
      <c r="N28" s="280"/>
      <c r="O28" s="281"/>
      <c r="P28" s="282"/>
      <c r="Q28" s="313"/>
      <c r="R28" s="314"/>
      <c r="S28" s="314"/>
      <c r="T28" s="315"/>
      <c r="U28" s="331" t="s">
        <v>164</v>
      </c>
      <c r="V28" s="332">
        <v>51</v>
      </c>
      <c r="W28" s="333">
        <v>49.799999999999997</v>
      </c>
      <c r="X28" s="334">
        <v>49.740000000000002</v>
      </c>
      <c r="Y28" s="320">
        <v>2.2159999999999997</v>
      </c>
      <c r="Z28" s="319">
        <v>1.7969999999999999</v>
      </c>
      <c r="AA28" s="319">
        <f>0.135+0.546+0.005+0.88+0.07+1.103</f>
        <v>2.7389999999999999</v>
      </c>
      <c r="AB28" s="335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</row>
    <row r="29" ht="25.800000000000001" customHeight="1">
      <c r="A29" s="263"/>
      <c r="B29" s="264"/>
      <c r="C29" s="263"/>
      <c r="D29" s="278"/>
      <c r="E29" s="279"/>
      <c r="F29" s="279"/>
      <c r="G29" s="279"/>
      <c r="H29" s="309"/>
      <c r="I29" s="309"/>
      <c r="J29" s="309"/>
      <c r="K29" s="310"/>
      <c r="L29" s="322"/>
      <c r="M29" s="325" t="s">
        <v>165</v>
      </c>
      <c r="N29" s="280"/>
      <c r="O29" s="281"/>
      <c r="P29" s="282"/>
      <c r="Q29" s="313"/>
      <c r="R29" s="314"/>
      <c r="S29" s="314"/>
      <c r="T29" s="315"/>
      <c r="U29" s="316" t="s">
        <v>164</v>
      </c>
      <c r="V29" s="293">
        <v>50</v>
      </c>
      <c r="W29" s="317">
        <v>49.799999999999997</v>
      </c>
      <c r="X29" s="318">
        <v>49.740000000000002</v>
      </c>
      <c r="Y29" s="320"/>
      <c r="Z29" s="320"/>
      <c r="AA29" s="320"/>
      <c r="AB29" s="324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</row>
    <row r="30" ht="25.800000000000001" customHeight="1">
      <c r="A30" s="263"/>
      <c r="B30" s="264"/>
      <c r="C30" s="263"/>
      <c r="D30" s="278"/>
      <c r="E30" s="279"/>
      <c r="F30" s="279"/>
      <c r="G30" s="279"/>
      <c r="H30" s="309"/>
      <c r="I30" s="309"/>
      <c r="J30" s="309"/>
      <c r="K30" s="310"/>
      <c r="L30" s="322"/>
      <c r="M30" s="323" t="s">
        <v>166</v>
      </c>
      <c r="N30" s="280"/>
      <c r="O30" s="281"/>
      <c r="P30" s="282"/>
      <c r="Q30" s="313"/>
      <c r="R30" s="314"/>
      <c r="S30" s="314"/>
      <c r="T30" s="315"/>
      <c r="U30" s="316" t="s">
        <v>164</v>
      </c>
      <c r="V30" s="293">
        <v>49</v>
      </c>
      <c r="W30" s="317">
        <v>49.799999999999997</v>
      </c>
      <c r="X30" s="318">
        <v>49.740000000000002</v>
      </c>
      <c r="Y30" s="320"/>
      <c r="Z30" s="320"/>
      <c r="AA30" s="320"/>
      <c r="AB30" s="324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</row>
    <row r="31" ht="25.800000000000001" customHeight="1">
      <c r="A31" s="263"/>
      <c r="B31" s="264"/>
      <c r="C31" s="263"/>
      <c r="D31" s="278"/>
      <c r="E31" s="279"/>
      <c r="F31" s="279"/>
      <c r="G31" s="279"/>
      <c r="H31" s="309"/>
      <c r="I31" s="309"/>
      <c r="J31" s="309"/>
      <c r="K31" s="310"/>
      <c r="L31" s="322"/>
      <c r="M31" s="325" t="s">
        <v>167</v>
      </c>
      <c r="N31" s="280"/>
      <c r="O31" s="281"/>
      <c r="P31" s="282"/>
      <c r="Q31" s="313"/>
      <c r="R31" s="314"/>
      <c r="S31" s="314"/>
      <c r="T31" s="315"/>
      <c r="U31" s="316" t="s">
        <v>164</v>
      </c>
      <c r="V31" s="293">
        <v>48</v>
      </c>
      <c r="W31" s="317">
        <v>49.799999999999997</v>
      </c>
      <c r="X31" s="318">
        <v>49.740000000000002</v>
      </c>
      <c r="Y31" s="320"/>
      <c r="Z31" s="320"/>
      <c r="AA31" s="320"/>
      <c r="AB31" s="324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</row>
    <row r="32" ht="25.800000000000001" customHeight="1">
      <c r="A32" s="263"/>
      <c r="B32" s="264"/>
      <c r="C32" s="263"/>
      <c r="D32" s="278"/>
      <c r="E32" s="279"/>
      <c r="F32" s="279"/>
      <c r="G32" s="279"/>
      <c r="H32" s="309"/>
      <c r="I32" s="309"/>
      <c r="J32" s="309"/>
      <c r="K32" s="310"/>
      <c r="L32" s="322"/>
      <c r="M32" s="323" t="s">
        <v>168</v>
      </c>
      <c r="N32" s="280"/>
      <c r="O32" s="281"/>
      <c r="P32" s="282"/>
      <c r="Q32" s="313"/>
      <c r="R32" s="314"/>
      <c r="S32" s="314"/>
      <c r="T32" s="315"/>
      <c r="U32" s="316" t="s">
        <v>164</v>
      </c>
      <c r="V32" s="293">
        <v>47</v>
      </c>
      <c r="W32" s="317">
        <v>49.799999999999997</v>
      </c>
      <c r="X32" s="318">
        <v>49.740000000000002</v>
      </c>
      <c r="Y32" s="320"/>
      <c r="Z32" s="320"/>
      <c r="AA32" s="320"/>
      <c r="AB32" s="324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</row>
    <row r="33" ht="25.800000000000001" customHeight="1">
      <c r="A33" s="263"/>
      <c r="B33" s="264"/>
      <c r="C33" s="263"/>
      <c r="D33" s="278"/>
      <c r="E33" s="279"/>
      <c r="F33" s="279"/>
      <c r="G33" s="279"/>
      <c r="H33" s="309"/>
      <c r="I33" s="309"/>
      <c r="J33" s="309"/>
      <c r="K33" s="310"/>
      <c r="L33" s="322"/>
      <c r="M33" s="325" t="s">
        <v>169</v>
      </c>
      <c r="N33" s="280"/>
      <c r="O33" s="281"/>
      <c r="P33" s="282"/>
      <c r="Q33" s="313"/>
      <c r="R33" s="314"/>
      <c r="S33" s="314"/>
      <c r="T33" s="315"/>
      <c r="U33" s="316" t="s">
        <v>164</v>
      </c>
      <c r="V33" s="293">
        <v>46</v>
      </c>
      <c r="W33" s="317">
        <v>49.799999999999997</v>
      </c>
      <c r="X33" s="318">
        <v>49.740000000000002</v>
      </c>
      <c r="Y33" s="320"/>
      <c r="Z33" s="320"/>
      <c r="AA33" s="320"/>
      <c r="AB33" s="324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</row>
    <row r="34" ht="25.800000000000001" customHeight="1">
      <c r="A34" s="263"/>
      <c r="B34" s="264"/>
      <c r="C34" s="263"/>
      <c r="D34" s="278"/>
      <c r="E34" s="279"/>
      <c r="F34" s="279"/>
      <c r="G34" s="279"/>
      <c r="H34" s="309"/>
      <c r="I34" s="309"/>
      <c r="J34" s="309"/>
      <c r="K34" s="310"/>
      <c r="L34" s="322"/>
      <c r="M34" s="323" t="s">
        <v>170</v>
      </c>
      <c r="N34" s="280"/>
      <c r="O34" s="281"/>
      <c r="P34" s="282"/>
      <c r="Q34" s="313"/>
      <c r="R34" s="314"/>
      <c r="S34" s="314"/>
      <c r="T34" s="315"/>
      <c r="U34" s="316" t="s">
        <v>164</v>
      </c>
      <c r="V34" s="293">
        <v>45</v>
      </c>
      <c r="W34" s="317">
        <v>49.799999999999997</v>
      </c>
      <c r="X34" s="336">
        <v>49.740000000000002</v>
      </c>
      <c r="Y34" s="330"/>
      <c r="Z34" s="320"/>
      <c r="AA34" s="330"/>
      <c r="AB34" s="337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</row>
    <row r="35" ht="25.800000000000001" customHeight="1">
      <c r="A35" s="263"/>
      <c r="B35" s="264"/>
      <c r="C35" s="263"/>
      <c r="D35" s="278"/>
      <c r="E35" s="279"/>
      <c r="F35" s="279"/>
      <c r="G35" s="279"/>
      <c r="H35" s="309"/>
      <c r="I35" s="309"/>
      <c r="J35" s="309"/>
      <c r="K35" s="310"/>
      <c r="L35" s="322"/>
      <c r="M35" s="338" t="s">
        <v>171</v>
      </c>
      <c r="N35" s="280"/>
      <c r="O35" s="281"/>
      <c r="P35" s="282"/>
      <c r="Q35" s="313"/>
      <c r="R35" s="314"/>
      <c r="S35" s="314"/>
      <c r="T35" s="315"/>
      <c r="U35" s="316" t="s">
        <v>164</v>
      </c>
      <c r="V35" s="293">
        <v>44</v>
      </c>
      <c r="W35" s="317">
        <v>49.799999999999997</v>
      </c>
      <c r="X35" s="318">
        <v>49.740000000000002</v>
      </c>
      <c r="Y35" s="320">
        <v>1.5010000000000001</v>
      </c>
      <c r="Z35" s="319">
        <v>3.3119999999999998</v>
      </c>
      <c r="AA35" s="319">
        <f>0.2+0.101+1.72+0.002+1.674</f>
        <v>3.6969999999999996</v>
      </c>
      <c r="AB35" s="339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</row>
    <row r="36" ht="25.800000000000001" customHeight="1">
      <c r="A36" s="263"/>
      <c r="B36" s="264"/>
      <c r="C36" s="263"/>
      <c r="D36" s="278"/>
      <c r="E36" s="279"/>
      <c r="F36" s="279"/>
      <c r="G36" s="279"/>
      <c r="H36" s="309"/>
      <c r="I36" s="309"/>
      <c r="J36" s="309"/>
      <c r="K36" s="310"/>
      <c r="L36" s="322"/>
      <c r="M36" s="338" t="s">
        <v>172</v>
      </c>
      <c r="N36" s="280"/>
      <c r="O36" s="281"/>
      <c r="P36" s="282"/>
      <c r="Q36" s="313"/>
      <c r="R36" s="314"/>
      <c r="S36" s="314"/>
      <c r="T36" s="315"/>
      <c r="U36" s="316" t="s">
        <v>164</v>
      </c>
      <c r="V36" s="293">
        <v>43</v>
      </c>
      <c r="W36" s="317">
        <v>49.799999999999997</v>
      </c>
      <c r="X36" s="318">
        <v>49.740000000000002</v>
      </c>
      <c r="Y36" s="320"/>
      <c r="Z36" s="320"/>
      <c r="AA36" s="320"/>
      <c r="AB36" s="321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</row>
    <row r="37" ht="25.800000000000001" customHeight="1">
      <c r="A37" s="263"/>
      <c r="B37" s="264"/>
      <c r="C37" s="263"/>
      <c r="D37" s="278"/>
      <c r="E37" s="279"/>
      <c r="F37" s="279"/>
      <c r="G37" s="279"/>
      <c r="H37" s="309"/>
      <c r="I37" s="309"/>
      <c r="J37" s="309"/>
      <c r="K37" s="310"/>
      <c r="L37" s="322"/>
      <c r="M37" s="338" t="s">
        <v>173</v>
      </c>
      <c r="N37" s="280"/>
      <c r="O37" s="281"/>
      <c r="P37" s="282"/>
      <c r="Q37" s="313"/>
      <c r="R37" s="314"/>
      <c r="S37" s="314"/>
      <c r="T37" s="315"/>
      <c r="U37" s="316" t="s">
        <v>164</v>
      </c>
      <c r="V37" s="293">
        <v>42</v>
      </c>
      <c r="W37" s="317">
        <v>49.799999999999997</v>
      </c>
      <c r="X37" s="318">
        <v>49.740000000000002</v>
      </c>
      <c r="Y37" s="320"/>
      <c r="Z37" s="320"/>
      <c r="AA37" s="320"/>
      <c r="AB37" s="321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</row>
    <row r="38" ht="25.800000000000001" customHeight="1">
      <c r="A38" s="263"/>
      <c r="B38" s="264"/>
      <c r="C38" s="263"/>
      <c r="D38" s="278"/>
      <c r="E38" s="279"/>
      <c r="F38" s="279"/>
      <c r="G38" s="279"/>
      <c r="H38" s="309"/>
      <c r="I38" s="309"/>
      <c r="J38" s="309"/>
      <c r="K38" s="310"/>
      <c r="L38" s="322"/>
      <c r="M38" s="338" t="s">
        <v>174</v>
      </c>
      <c r="N38" s="280"/>
      <c r="O38" s="281"/>
      <c r="P38" s="282"/>
      <c r="Q38" s="313"/>
      <c r="R38" s="314"/>
      <c r="S38" s="314"/>
      <c r="T38" s="315"/>
      <c r="U38" s="316" t="s">
        <v>164</v>
      </c>
      <c r="V38" s="293">
        <v>41</v>
      </c>
      <c r="W38" s="317">
        <v>49.799999999999997</v>
      </c>
      <c r="X38" s="318">
        <v>49.740000000000002</v>
      </c>
      <c r="Y38" s="320"/>
      <c r="Z38" s="320"/>
      <c r="AA38" s="320"/>
      <c r="AB38" s="321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</row>
    <row r="39" s="142" customFormat="1" ht="25.800000000000001" customHeight="1">
      <c r="A39" s="340"/>
      <c r="B39" s="341"/>
      <c r="C39" s="263"/>
      <c r="D39" s="278"/>
      <c r="E39" s="279"/>
      <c r="F39" s="279"/>
      <c r="G39" s="279"/>
      <c r="H39" s="309"/>
      <c r="I39" s="309"/>
      <c r="J39" s="309"/>
      <c r="K39" s="310"/>
      <c r="L39" s="322"/>
      <c r="M39" s="338" t="s">
        <v>175</v>
      </c>
      <c r="N39" s="280"/>
      <c r="O39" s="281"/>
      <c r="P39" s="282"/>
      <c r="Q39" s="313"/>
      <c r="R39" s="314"/>
      <c r="S39" s="314"/>
      <c r="T39" s="315"/>
      <c r="U39" s="316" t="s">
        <v>164</v>
      </c>
      <c r="V39" s="293">
        <v>40</v>
      </c>
      <c r="W39" s="317">
        <v>49.799999999999997</v>
      </c>
      <c r="X39" s="318">
        <v>49.740000000000002</v>
      </c>
      <c r="Y39" s="320"/>
      <c r="Z39" s="320"/>
      <c r="AA39" s="320"/>
      <c r="AB39" s="321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</row>
    <row r="40" s="142" customFormat="1" ht="25.800000000000001" customHeight="1">
      <c r="A40" s="342"/>
      <c r="B40" s="343" t="s">
        <v>176</v>
      </c>
      <c r="C40" s="263"/>
      <c r="D40" s="278"/>
      <c r="E40" s="279"/>
      <c r="F40" s="279"/>
      <c r="G40" s="279"/>
      <c r="H40" s="309"/>
      <c r="I40" s="309"/>
      <c r="J40" s="309"/>
      <c r="K40" s="310"/>
      <c r="L40" s="322"/>
      <c r="M40" s="338" t="s">
        <v>177</v>
      </c>
      <c r="N40" s="280"/>
      <c r="O40" s="281"/>
      <c r="P40" s="282"/>
      <c r="Q40" s="313"/>
      <c r="R40" s="314"/>
      <c r="S40" s="314"/>
      <c r="T40" s="315"/>
      <c r="U40" s="316" t="s">
        <v>164</v>
      </c>
      <c r="V40" s="293">
        <v>39</v>
      </c>
      <c r="W40" s="317">
        <v>49.799999999999997</v>
      </c>
      <c r="X40" s="318">
        <v>49.740000000000002</v>
      </c>
      <c r="Y40" s="320"/>
      <c r="Z40" s="320"/>
      <c r="AA40" s="320"/>
      <c r="AB40" s="321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</row>
    <row r="41" ht="25.800000000000001" customHeight="1">
      <c r="A41" s="344"/>
      <c r="B41" s="343" t="s">
        <v>176</v>
      </c>
      <c r="C41" s="340"/>
      <c r="D41" s="345"/>
      <c r="E41" s="346"/>
      <c r="F41" s="346"/>
      <c r="G41" s="346"/>
      <c r="H41" s="309"/>
      <c r="I41" s="309"/>
      <c r="J41" s="309"/>
      <c r="K41" s="310"/>
      <c r="L41" s="347"/>
      <c r="M41" s="338" t="s">
        <v>178</v>
      </c>
      <c r="N41" s="348"/>
      <c r="O41" s="349"/>
      <c r="P41" s="350"/>
      <c r="Q41" s="313"/>
      <c r="R41" s="314"/>
      <c r="S41" s="314"/>
      <c r="T41" s="315"/>
      <c r="U41" s="351" t="s">
        <v>164</v>
      </c>
      <c r="V41" s="327">
        <v>38</v>
      </c>
      <c r="W41" s="328">
        <v>49.799999999999997</v>
      </c>
      <c r="X41" s="329">
        <v>49.740000000000002</v>
      </c>
      <c r="Y41" s="330"/>
      <c r="Z41" s="330"/>
      <c r="AA41" s="320"/>
      <c r="AB41" s="35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</row>
    <row r="42" ht="25.800000000000001" customHeight="1">
      <c r="A42" s="353"/>
      <c r="B42" s="354" t="s">
        <v>132</v>
      </c>
      <c r="C42" s="342"/>
      <c r="D42" s="355" t="s">
        <v>176</v>
      </c>
      <c r="E42" s="356"/>
      <c r="F42" s="356"/>
      <c r="G42" s="356"/>
      <c r="H42" s="38"/>
      <c r="I42" s="38"/>
      <c r="J42" s="38"/>
      <c r="K42" s="182"/>
      <c r="L42" s="266" t="s">
        <v>179</v>
      </c>
      <c r="M42" s="266" t="s">
        <v>180</v>
      </c>
      <c r="N42" s="357" t="s">
        <v>181</v>
      </c>
      <c r="O42" s="358">
        <v>0.29999999999999999</v>
      </c>
      <c r="P42" s="359">
        <v>49.200000000000003</v>
      </c>
      <c r="Q42" s="313"/>
      <c r="R42" s="314"/>
      <c r="S42" s="314"/>
      <c r="T42" s="315"/>
      <c r="U42" s="331" t="s">
        <v>182</v>
      </c>
      <c r="V42" s="360">
        <v>33</v>
      </c>
      <c r="W42" s="333">
        <v>49.799999999999997</v>
      </c>
      <c r="X42" s="336">
        <v>49.75</v>
      </c>
      <c r="Y42" s="361">
        <v>1.6200000000000001</v>
      </c>
      <c r="Z42" s="320">
        <v>0.88</v>
      </c>
      <c r="AA42" s="361">
        <v>1.48</v>
      </c>
      <c r="AB42" s="35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</row>
    <row r="43" ht="25.800000000000001" customHeight="1">
      <c r="A43" s="362"/>
      <c r="B43" s="363"/>
      <c r="C43" s="353"/>
      <c r="D43" s="364" t="s">
        <v>132</v>
      </c>
      <c r="E43" s="365"/>
      <c r="F43" s="365"/>
      <c r="G43" s="365"/>
      <c r="H43" s="366"/>
      <c r="I43" s="366"/>
      <c r="J43" s="366"/>
      <c r="K43" s="367"/>
      <c r="L43" s="311" t="s">
        <v>183</v>
      </c>
      <c r="M43" s="292" t="s">
        <v>184</v>
      </c>
      <c r="N43" s="368"/>
      <c r="O43" s="369"/>
      <c r="P43" s="370"/>
      <c r="Q43" s="313"/>
      <c r="R43" s="314"/>
      <c r="S43" s="314"/>
      <c r="T43" s="315"/>
      <c r="U43" s="316" t="s">
        <v>182</v>
      </c>
      <c r="V43" s="294">
        <v>31</v>
      </c>
      <c r="W43" s="317">
        <v>49.799999999999997</v>
      </c>
      <c r="X43" s="318">
        <v>49.75</v>
      </c>
      <c r="Y43" s="320">
        <v>0.44400000000000006</v>
      </c>
      <c r="Z43" s="319">
        <v>0.69800000000000006</v>
      </c>
      <c r="AA43" s="319">
        <f>0.175+0.041+0.067+0.077+0.264+0.043</f>
        <v>0.66700000000000015</v>
      </c>
      <c r="AB43" s="339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</row>
    <row r="44" ht="25.800000000000001" customHeight="1">
      <c r="A44" s="362"/>
      <c r="B44" s="363"/>
      <c r="C44" s="362"/>
      <c r="D44" s="371"/>
      <c r="E44" s="372"/>
      <c r="F44" s="372"/>
      <c r="G44" s="372"/>
      <c r="H44" s="366"/>
      <c r="I44" s="366"/>
      <c r="J44" s="366"/>
      <c r="K44" s="367"/>
      <c r="L44" s="322"/>
      <c r="M44" s="292" t="s">
        <v>185</v>
      </c>
      <c r="N44" s="368"/>
      <c r="O44" s="369"/>
      <c r="P44" s="370"/>
      <c r="Q44" s="313"/>
      <c r="R44" s="314"/>
      <c r="S44" s="314"/>
      <c r="T44" s="315"/>
      <c r="U44" s="316" t="s">
        <v>182</v>
      </c>
      <c r="V44" s="294">
        <v>30</v>
      </c>
      <c r="W44" s="317">
        <v>49.799999999999997</v>
      </c>
      <c r="X44" s="318">
        <v>49.75</v>
      </c>
      <c r="Y44" s="320"/>
      <c r="Z44" s="320"/>
      <c r="AA44" s="320"/>
      <c r="AB44" s="321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</row>
    <row r="45" ht="25.800000000000001" customHeight="1">
      <c r="A45" s="362"/>
      <c r="B45" s="363"/>
      <c r="C45" s="362"/>
      <c r="D45" s="371"/>
      <c r="E45" s="372"/>
      <c r="F45" s="372"/>
      <c r="G45" s="372"/>
      <c r="H45" s="366"/>
      <c r="I45" s="366"/>
      <c r="J45" s="366"/>
      <c r="K45" s="367"/>
      <c r="L45" s="322"/>
      <c r="M45" s="292" t="s">
        <v>158</v>
      </c>
      <c r="N45" s="368"/>
      <c r="O45" s="369"/>
      <c r="P45" s="370"/>
      <c r="Q45" s="313"/>
      <c r="R45" s="314"/>
      <c r="S45" s="314"/>
      <c r="T45" s="315"/>
      <c r="U45" s="316" t="s">
        <v>182</v>
      </c>
      <c r="V45" s="294">
        <v>29</v>
      </c>
      <c r="W45" s="317">
        <v>49.799999999999997</v>
      </c>
      <c r="X45" s="318">
        <v>49.75</v>
      </c>
      <c r="Y45" s="320"/>
      <c r="Z45" s="320"/>
      <c r="AA45" s="320"/>
      <c r="AB45" s="321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</row>
    <row r="46" ht="25.800000000000001" customHeight="1">
      <c r="A46" s="373"/>
      <c r="B46" s="374"/>
      <c r="C46" s="362"/>
      <c r="D46" s="371"/>
      <c r="E46" s="372"/>
      <c r="F46" s="372"/>
      <c r="G46" s="372"/>
      <c r="H46" s="366"/>
      <c r="I46" s="366"/>
      <c r="J46" s="366"/>
      <c r="K46" s="367"/>
      <c r="L46" s="322"/>
      <c r="M46" s="292" t="s">
        <v>186</v>
      </c>
      <c r="N46" s="368"/>
      <c r="O46" s="369"/>
      <c r="P46" s="370"/>
      <c r="Q46" s="313"/>
      <c r="R46" s="314"/>
      <c r="S46" s="314"/>
      <c r="T46" s="315"/>
      <c r="U46" s="316" t="s">
        <v>182</v>
      </c>
      <c r="V46" s="294">
        <v>28</v>
      </c>
      <c r="W46" s="317">
        <v>49.799999999999997</v>
      </c>
      <c r="X46" s="318">
        <v>49.75</v>
      </c>
      <c r="Y46" s="320"/>
      <c r="Z46" s="320"/>
      <c r="AA46" s="320"/>
      <c r="AB46" s="321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</row>
    <row r="47" s="142" customFormat="1" ht="25.800000000000001" customHeight="1">
      <c r="A47" s="342"/>
      <c r="B47" s="343" t="s">
        <v>187</v>
      </c>
      <c r="C47" s="362"/>
      <c r="D47" s="371"/>
      <c r="E47" s="372"/>
      <c r="F47" s="372"/>
      <c r="G47" s="372"/>
      <c r="H47" s="366"/>
      <c r="I47" s="366"/>
      <c r="J47" s="366"/>
      <c r="K47" s="367"/>
      <c r="L47" s="322"/>
      <c r="M47" s="292" t="s">
        <v>188</v>
      </c>
      <c r="N47" s="368"/>
      <c r="O47" s="369"/>
      <c r="P47" s="370"/>
      <c r="Q47" s="313"/>
      <c r="R47" s="314"/>
      <c r="S47" s="314"/>
      <c r="T47" s="315"/>
      <c r="U47" s="316" t="s">
        <v>182</v>
      </c>
      <c r="V47" s="294">
        <v>27</v>
      </c>
      <c r="W47" s="317">
        <v>49.799999999999997</v>
      </c>
      <c r="X47" s="318">
        <v>49.75</v>
      </c>
      <c r="Y47" s="320"/>
      <c r="Z47" s="320"/>
      <c r="AA47" s="320"/>
      <c r="AB47" s="321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</row>
    <row r="48" ht="25.800000000000001" customHeight="1">
      <c r="A48" s="244"/>
      <c r="B48" s="354" t="s">
        <v>132</v>
      </c>
      <c r="C48" s="373"/>
      <c r="D48" s="375"/>
      <c r="E48" s="356"/>
      <c r="F48" s="356"/>
      <c r="G48" s="356"/>
      <c r="H48" s="366"/>
      <c r="I48" s="366"/>
      <c r="J48" s="366"/>
      <c r="K48" s="367"/>
      <c r="L48" s="347"/>
      <c r="M48" s="292" t="s">
        <v>189</v>
      </c>
      <c r="N48" s="368"/>
      <c r="O48" s="369"/>
      <c r="P48" s="370"/>
      <c r="Q48" s="313"/>
      <c r="R48" s="314"/>
      <c r="S48" s="314"/>
      <c r="T48" s="315"/>
      <c r="U48" s="316" t="s">
        <v>182</v>
      </c>
      <c r="V48" s="294">
        <v>26</v>
      </c>
      <c r="W48" s="317">
        <v>49.799999999999997</v>
      </c>
      <c r="X48" s="336">
        <v>49.75</v>
      </c>
      <c r="Y48" s="330"/>
      <c r="Z48" s="320"/>
      <c r="AA48" s="330"/>
      <c r="AB48" s="35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</row>
    <row r="49" ht="25.800000000000001" customHeight="1">
      <c r="A49" s="263"/>
      <c r="B49" s="363"/>
      <c r="C49" s="342"/>
      <c r="D49" s="355" t="s">
        <v>187</v>
      </c>
      <c r="E49" s="356"/>
      <c r="F49" s="356"/>
      <c r="G49" s="356"/>
      <c r="H49" s="38"/>
      <c r="I49" s="38"/>
      <c r="J49" s="38"/>
      <c r="K49" s="182"/>
      <c r="L49" s="266" t="s">
        <v>190</v>
      </c>
      <c r="M49" s="266" t="s">
        <v>191</v>
      </c>
      <c r="N49" s="368"/>
      <c r="O49" s="369"/>
      <c r="P49" s="370"/>
      <c r="Q49" s="313"/>
      <c r="R49" s="314"/>
      <c r="S49" s="314"/>
      <c r="T49" s="315"/>
      <c r="U49" s="326" t="s">
        <v>182</v>
      </c>
      <c r="V49" s="376">
        <v>25</v>
      </c>
      <c r="W49" s="328">
        <v>49.799999999999997</v>
      </c>
      <c r="X49" s="329">
        <v>49.75</v>
      </c>
      <c r="Y49" s="320">
        <v>0</v>
      </c>
      <c r="Z49" s="361">
        <v>0</v>
      </c>
      <c r="AA49" s="361">
        <v>0</v>
      </c>
      <c r="AB49" s="377" t="s">
        <v>192</v>
      </c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</row>
    <row r="50" ht="25.800000000000001" customHeight="1">
      <c r="A50" s="263"/>
      <c r="B50" s="363"/>
      <c r="C50" s="353"/>
      <c r="D50" s="364" t="s">
        <v>132</v>
      </c>
      <c r="E50" s="365"/>
      <c r="F50" s="365"/>
      <c r="G50" s="365"/>
      <c r="H50" s="378"/>
      <c r="I50" s="378"/>
      <c r="J50" s="378"/>
      <c r="K50" s="379"/>
      <c r="L50" s="311" t="s">
        <v>193</v>
      </c>
      <c r="M50" s="292" t="s">
        <v>194</v>
      </c>
      <c r="N50" s="368"/>
      <c r="O50" s="369"/>
      <c r="P50" s="370"/>
      <c r="Q50" s="313"/>
      <c r="R50" s="314"/>
      <c r="S50" s="314"/>
      <c r="T50" s="315"/>
      <c r="U50" s="331" t="s">
        <v>195</v>
      </c>
      <c r="V50" s="360">
        <v>20</v>
      </c>
      <c r="W50" s="333">
        <v>49.799999999999997</v>
      </c>
      <c r="X50" s="334">
        <v>49.700000000000003</v>
      </c>
      <c r="Y50" s="319">
        <v>2.9979999999999998</v>
      </c>
      <c r="Z50" s="320">
        <v>4.21</v>
      </c>
      <c r="AA50" s="319">
        <f>1.292+0.548+0.432+0.572+0.75+0.444</f>
        <v>4.0380000000000003</v>
      </c>
      <c r="AB50" s="339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</row>
    <row r="51" ht="25.800000000000001" customHeight="1">
      <c r="A51" s="263"/>
      <c r="B51" s="363"/>
      <c r="C51" s="362"/>
      <c r="D51" s="371"/>
      <c r="E51" s="372"/>
      <c r="F51" s="372"/>
      <c r="G51" s="372"/>
      <c r="H51" s="378"/>
      <c r="I51" s="378"/>
      <c r="J51" s="378"/>
      <c r="K51" s="379"/>
      <c r="L51" s="322"/>
      <c r="M51" s="292" t="s">
        <v>196</v>
      </c>
      <c r="N51" s="368"/>
      <c r="O51" s="369"/>
      <c r="P51" s="370"/>
      <c r="Q51" s="313"/>
      <c r="R51" s="314"/>
      <c r="S51" s="314"/>
      <c r="T51" s="315"/>
      <c r="U51" s="316" t="s">
        <v>195</v>
      </c>
      <c r="V51" s="294">
        <v>19</v>
      </c>
      <c r="W51" s="317">
        <v>49.799999999999997</v>
      </c>
      <c r="X51" s="318">
        <v>49.700000000000003</v>
      </c>
      <c r="Y51" s="320"/>
      <c r="Z51" s="320"/>
      <c r="AA51" s="320"/>
      <c r="AB51" s="324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</row>
    <row r="52" ht="25.800000000000001" customHeight="1">
      <c r="A52" s="263"/>
      <c r="B52" s="363"/>
      <c r="C52" s="362"/>
      <c r="D52" s="371"/>
      <c r="E52" s="372"/>
      <c r="F52" s="372"/>
      <c r="G52" s="372"/>
      <c r="H52" s="378"/>
      <c r="I52" s="378"/>
      <c r="J52" s="378"/>
      <c r="K52" s="379"/>
      <c r="L52" s="322"/>
      <c r="M52" s="292" t="s">
        <v>197</v>
      </c>
      <c r="N52" s="368"/>
      <c r="O52" s="369"/>
      <c r="P52" s="370"/>
      <c r="Q52" s="313"/>
      <c r="R52" s="314"/>
      <c r="S52" s="314"/>
      <c r="T52" s="315"/>
      <c r="U52" s="316" t="s">
        <v>195</v>
      </c>
      <c r="V52" s="294">
        <v>18</v>
      </c>
      <c r="W52" s="317">
        <v>49.799999999999997</v>
      </c>
      <c r="X52" s="318">
        <v>49.700000000000003</v>
      </c>
      <c r="Y52" s="320"/>
      <c r="Z52" s="320"/>
      <c r="AA52" s="320"/>
      <c r="AB52" s="324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</row>
    <row r="53" ht="25.800000000000001" customHeight="1">
      <c r="A53" s="263"/>
      <c r="B53" s="363"/>
      <c r="C53" s="362"/>
      <c r="D53" s="371"/>
      <c r="E53" s="372"/>
      <c r="F53" s="372"/>
      <c r="G53" s="372"/>
      <c r="H53" s="378"/>
      <c r="I53" s="378"/>
      <c r="J53" s="378"/>
      <c r="K53" s="379"/>
      <c r="L53" s="322"/>
      <c r="M53" s="292" t="s">
        <v>160</v>
      </c>
      <c r="N53" s="368"/>
      <c r="O53" s="369"/>
      <c r="P53" s="370"/>
      <c r="Q53" s="313"/>
      <c r="R53" s="314"/>
      <c r="S53" s="314"/>
      <c r="T53" s="315"/>
      <c r="U53" s="316" t="s">
        <v>195</v>
      </c>
      <c r="V53" s="294">
        <v>17</v>
      </c>
      <c r="W53" s="317">
        <v>49.799999999999997</v>
      </c>
      <c r="X53" s="318">
        <v>49.700000000000003</v>
      </c>
      <c r="Y53" s="320"/>
      <c r="Z53" s="320"/>
      <c r="AA53" s="320"/>
      <c r="AB53" s="324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</row>
    <row r="54" ht="25.800000000000001" customHeight="1">
      <c r="A54" s="263"/>
      <c r="B54" s="363"/>
      <c r="C54" s="362"/>
      <c r="D54" s="371"/>
      <c r="E54" s="372"/>
      <c r="F54" s="372"/>
      <c r="G54" s="372"/>
      <c r="H54" s="378"/>
      <c r="I54" s="378"/>
      <c r="J54" s="378"/>
      <c r="K54" s="379"/>
      <c r="L54" s="322"/>
      <c r="M54" s="292" t="s">
        <v>161</v>
      </c>
      <c r="N54" s="368"/>
      <c r="O54" s="369"/>
      <c r="P54" s="370"/>
      <c r="Q54" s="313"/>
      <c r="R54" s="314"/>
      <c r="S54" s="314"/>
      <c r="T54" s="380"/>
      <c r="U54" s="316" t="s">
        <v>195</v>
      </c>
      <c r="V54" s="294">
        <v>16</v>
      </c>
      <c r="W54" s="317">
        <v>49.799999999999997</v>
      </c>
      <c r="X54" s="318">
        <v>49.700000000000003</v>
      </c>
      <c r="Y54" s="320"/>
      <c r="Z54" s="320"/>
      <c r="AA54" s="320"/>
      <c r="AB54" s="324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</row>
    <row r="55" ht="25.800000000000001" customHeight="1">
      <c r="A55" s="263"/>
      <c r="B55" s="363"/>
      <c r="C55" s="362"/>
      <c r="D55" s="371"/>
      <c r="E55" s="372"/>
      <c r="F55" s="372"/>
      <c r="G55" s="372"/>
      <c r="H55" s="378"/>
      <c r="I55" s="378"/>
      <c r="J55" s="378"/>
      <c r="K55" s="379"/>
      <c r="L55" s="322"/>
      <c r="M55" s="292" t="s">
        <v>198</v>
      </c>
      <c r="N55" s="368"/>
      <c r="O55" s="369"/>
      <c r="P55" s="370"/>
      <c r="Q55" s="313"/>
      <c r="R55" s="314"/>
      <c r="S55" s="314"/>
      <c r="T55" s="315"/>
      <c r="U55" s="316" t="s">
        <v>195</v>
      </c>
      <c r="V55" s="294">
        <v>15</v>
      </c>
      <c r="W55" s="317">
        <v>49.799999999999997</v>
      </c>
      <c r="X55" s="318">
        <v>49.700000000000003</v>
      </c>
      <c r="Y55" s="330"/>
      <c r="Z55" s="320"/>
      <c r="AA55" s="330"/>
      <c r="AB55" s="337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</row>
    <row r="56" ht="25.800000000000001" customHeight="1">
      <c r="A56" s="263"/>
      <c r="B56" s="363"/>
      <c r="C56" s="362"/>
      <c r="D56" s="371"/>
      <c r="E56" s="372"/>
      <c r="F56" s="372"/>
      <c r="G56" s="372"/>
      <c r="H56" s="378"/>
      <c r="I56" s="378"/>
      <c r="J56" s="378"/>
      <c r="K56" s="379"/>
      <c r="L56" s="322"/>
      <c r="M56" s="292" t="s">
        <v>199</v>
      </c>
      <c r="N56" s="368"/>
      <c r="O56" s="369"/>
      <c r="P56" s="370"/>
      <c r="Q56" s="313"/>
      <c r="R56" s="314"/>
      <c r="S56" s="314"/>
      <c r="T56" s="380"/>
      <c r="U56" s="316" t="s">
        <v>195</v>
      </c>
      <c r="V56" s="294">
        <v>14</v>
      </c>
      <c r="W56" s="317">
        <v>49.799999999999997</v>
      </c>
      <c r="X56" s="318">
        <v>49.700000000000003</v>
      </c>
      <c r="Y56" s="320">
        <v>1.9760000000000002</v>
      </c>
      <c r="Z56" s="319">
        <v>2.1560000000000001</v>
      </c>
      <c r="AA56" s="319">
        <f>0.388+0.235+0.172+1.458+0.294</f>
        <v>2.5470000000000002</v>
      </c>
      <c r="AB56" s="339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</row>
    <row r="57" ht="25.800000000000001" customHeight="1">
      <c r="A57" s="263"/>
      <c r="B57" s="363"/>
      <c r="C57" s="362"/>
      <c r="D57" s="371"/>
      <c r="E57" s="372"/>
      <c r="F57" s="372"/>
      <c r="G57" s="372"/>
      <c r="H57" s="378"/>
      <c r="I57" s="378"/>
      <c r="J57" s="378"/>
      <c r="K57" s="379"/>
      <c r="L57" s="322"/>
      <c r="M57" s="292" t="s">
        <v>200</v>
      </c>
      <c r="N57" s="368"/>
      <c r="O57" s="369"/>
      <c r="P57" s="370"/>
      <c r="Q57" s="313"/>
      <c r="R57" s="314"/>
      <c r="S57" s="314"/>
      <c r="T57" s="315"/>
      <c r="U57" s="316" t="s">
        <v>195</v>
      </c>
      <c r="V57" s="294">
        <v>13</v>
      </c>
      <c r="W57" s="317">
        <v>49.799999999999997</v>
      </c>
      <c r="X57" s="318">
        <v>49.700000000000003</v>
      </c>
      <c r="Y57" s="320"/>
      <c r="Z57" s="320"/>
      <c r="AA57" s="320"/>
      <c r="AB57" s="321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</row>
    <row r="58" ht="25.800000000000001" customHeight="1">
      <c r="A58" s="381"/>
      <c r="B58" s="382"/>
      <c r="C58" s="362"/>
      <c r="D58" s="371"/>
      <c r="E58" s="372"/>
      <c r="F58" s="372"/>
      <c r="G58" s="372"/>
      <c r="H58" s="378"/>
      <c r="I58" s="378"/>
      <c r="J58" s="378"/>
      <c r="K58" s="379"/>
      <c r="L58" s="322"/>
      <c r="M58" s="292" t="s">
        <v>201</v>
      </c>
      <c r="N58" s="368"/>
      <c r="O58" s="369"/>
      <c r="P58" s="370"/>
      <c r="Q58" s="313"/>
      <c r="R58" s="314"/>
      <c r="S58" s="314"/>
      <c r="T58" s="380"/>
      <c r="U58" s="316" t="s">
        <v>195</v>
      </c>
      <c r="V58" s="294">
        <v>12</v>
      </c>
      <c r="W58" s="317">
        <v>49.799999999999997</v>
      </c>
      <c r="X58" s="318">
        <v>49.700000000000003</v>
      </c>
      <c r="Y58" s="320"/>
      <c r="Z58" s="320"/>
      <c r="AA58" s="320"/>
      <c r="AB58" s="321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</row>
    <row r="59" s="142" customFormat="1" ht="25.800000000000001" customHeight="1">
      <c r="A59" s="383"/>
      <c r="B59" s="384" t="s">
        <v>132</v>
      </c>
      <c r="C59" s="362"/>
      <c r="D59" s="371"/>
      <c r="E59" s="372"/>
      <c r="F59" s="372"/>
      <c r="G59" s="372"/>
      <c r="H59" s="378"/>
      <c r="I59" s="378"/>
      <c r="J59" s="378"/>
      <c r="K59" s="379"/>
      <c r="L59" s="322"/>
      <c r="M59" s="292" t="s">
        <v>202</v>
      </c>
      <c r="N59" s="368"/>
      <c r="O59" s="369"/>
      <c r="P59" s="370"/>
      <c r="Q59" s="313"/>
      <c r="R59" s="314"/>
      <c r="S59" s="314"/>
      <c r="T59" s="315"/>
      <c r="U59" s="316" t="s">
        <v>195</v>
      </c>
      <c r="V59" s="294">
        <v>11</v>
      </c>
      <c r="W59" s="317">
        <v>49.799999999999997</v>
      </c>
      <c r="X59" s="318">
        <v>49.700000000000003</v>
      </c>
      <c r="Y59" s="320"/>
      <c r="Z59" s="320"/>
      <c r="AA59" s="320"/>
      <c r="AB59" s="321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</row>
    <row r="60" ht="25.800000000000001" customHeight="1">
      <c r="A60" s="383"/>
      <c r="B60" s="385"/>
      <c r="C60" s="386"/>
      <c r="D60" s="387"/>
      <c r="E60" s="388"/>
      <c r="F60" s="388"/>
      <c r="G60" s="388"/>
      <c r="H60" s="389">
        <v>2.7999999999999998</v>
      </c>
      <c r="I60" s="389"/>
      <c r="J60" s="389"/>
      <c r="K60" s="390"/>
      <c r="L60" s="391"/>
      <c r="M60" s="392" t="s">
        <v>203</v>
      </c>
      <c r="N60" s="393"/>
      <c r="O60" s="394"/>
      <c r="P60" s="395"/>
      <c r="Q60" s="396"/>
      <c r="R60" s="252"/>
      <c r="S60" s="252"/>
      <c r="T60" s="397"/>
      <c r="U60" s="326" t="s">
        <v>195</v>
      </c>
      <c r="V60" s="376">
        <v>10</v>
      </c>
      <c r="W60" s="328">
        <v>49.799999999999997</v>
      </c>
      <c r="X60" s="336">
        <v>49.700000000000003</v>
      </c>
      <c r="Y60" s="398"/>
      <c r="Z60" s="398"/>
      <c r="AA60" s="398"/>
      <c r="AB60" s="399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</row>
    <row r="61" s="142" customFormat="1" ht="25.800000000000001" customHeight="1">
      <c r="A61" s="383"/>
      <c r="B61" s="385"/>
      <c r="C61" s="400"/>
      <c r="D61" s="401" t="s">
        <v>132</v>
      </c>
      <c r="E61" s="279"/>
      <c r="F61" s="279"/>
      <c r="G61" s="279"/>
      <c r="H61" s="402"/>
      <c r="I61" s="403"/>
      <c r="J61" s="403"/>
      <c r="K61" s="404"/>
      <c r="L61" s="405" t="s">
        <v>204</v>
      </c>
      <c r="M61" s="406" t="s">
        <v>205</v>
      </c>
      <c r="N61" s="407">
        <v>1</v>
      </c>
      <c r="O61" s="408">
        <v>0.29999999999999999</v>
      </c>
      <c r="P61" s="409">
        <v>48.799999999999997</v>
      </c>
      <c r="Q61" s="410" t="s">
        <v>206</v>
      </c>
      <c r="R61" s="411">
        <v>5</v>
      </c>
      <c r="S61" s="412">
        <v>49</v>
      </c>
      <c r="T61" s="413">
        <v>49.100000000000001</v>
      </c>
      <c r="U61" s="414" t="s">
        <v>207</v>
      </c>
      <c r="V61" s="415">
        <v>135</v>
      </c>
      <c r="W61" s="414">
        <v>49.600000000000001</v>
      </c>
      <c r="X61" s="416">
        <v>49.5</v>
      </c>
      <c r="Y61" s="417">
        <v>1</v>
      </c>
      <c r="Z61" s="290">
        <v>0.80000000000000004</v>
      </c>
      <c r="AA61" s="417">
        <v>1.5</v>
      </c>
      <c r="AB61" s="418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</row>
    <row r="62" s="142" customFormat="1" ht="25.800000000000001" customHeight="1">
      <c r="A62" s="383"/>
      <c r="B62" s="385"/>
      <c r="C62" s="419"/>
      <c r="D62" s="420"/>
      <c r="E62" s="420"/>
      <c r="F62" s="420"/>
      <c r="G62" s="420"/>
      <c r="H62" s="403"/>
      <c r="I62" s="403"/>
      <c r="J62" s="403"/>
      <c r="K62" s="404"/>
      <c r="L62" s="421"/>
      <c r="M62" s="323" t="s">
        <v>208</v>
      </c>
      <c r="N62" s="422"/>
      <c r="O62" s="369"/>
      <c r="P62" s="423"/>
      <c r="Q62" s="424" t="s">
        <v>206</v>
      </c>
      <c r="R62" s="425">
        <v>5</v>
      </c>
      <c r="S62" s="426">
        <v>49</v>
      </c>
      <c r="T62" s="427">
        <v>49.100000000000001</v>
      </c>
      <c r="U62" s="428" t="s">
        <v>207</v>
      </c>
      <c r="V62" s="414">
        <v>134</v>
      </c>
      <c r="W62" s="429">
        <v>49.600000000000001</v>
      </c>
      <c r="X62" s="430">
        <v>49.5</v>
      </c>
      <c r="Y62" s="431"/>
      <c r="Z62" s="431"/>
      <c r="AA62" s="431"/>
      <c r="AB62" s="418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</row>
    <row r="63" s="142" customFormat="1" ht="25.800000000000001" customHeight="1">
      <c r="A63" s="432"/>
      <c r="B63" s="433" t="s">
        <v>209</v>
      </c>
      <c r="C63" s="419"/>
      <c r="D63" s="420"/>
      <c r="E63" s="420"/>
      <c r="F63" s="420"/>
      <c r="G63" s="420"/>
      <c r="H63" s="403"/>
      <c r="I63" s="403"/>
      <c r="J63" s="403"/>
      <c r="K63" s="404"/>
      <c r="L63" s="421"/>
      <c r="M63" s="292" t="s">
        <v>169</v>
      </c>
      <c r="N63" s="422"/>
      <c r="O63" s="369"/>
      <c r="P63" s="423"/>
      <c r="Q63" s="434" t="s">
        <v>206</v>
      </c>
      <c r="R63" s="435">
        <v>5</v>
      </c>
      <c r="S63" s="436">
        <v>49</v>
      </c>
      <c r="T63" s="437">
        <v>49.100000000000001</v>
      </c>
      <c r="U63" s="414" t="s">
        <v>207</v>
      </c>
      <c r="V63" s="429">
        <v>133</v>
      </c>
      <c r="W63" s="414">
        <v>49.600000000000001</v>
      </c>
      <c r="X63" s="438">
        <v>49.5</v>
      </c>
      <c r="Y63" s="431"/>
      <c r="Z63" s="431"/>
      <c r="AA63" s="431"/>
      <c r="AB63" s="418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</row>
    <row r="64" s="142" customFormat="1" ht="25.800000000000001" customHeight="1">
      <c r="A64" s="439"/>
      <c r="B64" s="440"/>
      <c r="C64" s="419"/>
      <c r="D64" s="420"/>
      <c r="E64" s="420"/>
      <c r="F64" s="420"/>
      <c r="G64" s="420"/>
      <c r="H64" s="403"/>
      <c r="I64" s="403"/>
      <c r="J64" s="403"/>
      <c r="K64" s="404"/>
      <c r="L64" s="441"/>
      <c r="M64" s="323" t="s">
        <v>165</v>
      </c>
      <c r="N64" s="422"/>
      <c r="O64" s="369"/>
      <c r="P64" s="423"/>
      <c r="Q64" s="424" t="s">
        <v>206</v>
      </c>
      <c r="R64" s="425">
        <v>5</v>
      </c>
      <c r="S64" s="426">
        <v>49</v>
      </c>
      <c r="T64" s="427">
        <v>49.100000000000001</v>
      </c>
      <c r="U64" s="442" t="s">
        <v>207</v>
      </c>
      <c r="V64" s="414">
        <v>132</v>
      </c>
      <c r="W64" s="443">
        <v>49.600000000000001</v>
      </c>
      <c r="X64" s="430">
        <v>49.5</v>
      </c>
      <c r="Y64" s="444"/>
      <c r="Z64" s="444"/>
      <c r="AA64" s="444"/>
      <c r="AB64" s="445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</row>
    <row r="65" ht="25.800000000000001" customHeight="1">
      <c r="A65" s="439"/>
      <c r="B65" s="440"/>
      <c r="C65" s="432"/>
      <c r="D65" s="279" t="s">
        <v>209</v>
      </c>
      <c r="E65" s="279"/>
      <c r="F65" s="279"/>
      <c r="G65" s="279"/>
      <c r="H65" s="149"/>
      <c r="I65" s="149"/>
      <c r="J65" s="149"/>
      <c r="K65" s="150"/>
      <c r="L65" s="446" t="s">
        <v>210</v>
      </c>
      <c r="M65" s="266" t="s">
        <v>211</v>
      </c>
      <c r="N65" s="422"/>
      <c r="O65" s="369"/>
      <c r="P65" s="423"/>
      <c r="Q65" s="447" t="s">
        <v>212</v>
      </c>
      <c r="R65" s="448">
        <v>5</v>
      </c>
      <c r="S65" s="449">
        <v>49.100000000000001</v>
      </c>
      <c r="T65" s="450">
        <v>49.200000000000003</v>
      </c>
      <c r="U65" s="451" t="s">
        <v>213</v>
      </c>
      <c r="V65" s="452">
        <v>141</v>
      </c>
      <c r="W65" s="452">
        <v>49.600000000000001</v>
      </c>
      <c r="X65" s="453">
        <v>49.5</v>
      </c>
      <c r="Y65" s="319">
        <v>3.2999999999999998</v>
      </c>
      <c r="Z65" s="320">
        <v>4.7000000000000002</v>
      </c>
      <c r="AA65" s="319">
        <v>5.2999999999999998</v>
      </c>
      <c r="AB65" s="321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</row>
    <row r="66" ht="25.800000000000001" customHeight="1">
      <c r="A66" s="439"/>
      <c r="B66" s="440"/>
      <c r="C66" s="439"/>
      <c r="D66" s="454"/>
      <c r="E66" s="454"/>
      <c r="F66" s="454"/>
      <c r="G66" s="454"/>
      <c r="H66" s="149"/>
      <c r="I66" s="149"/>
      <c r="J66" s="149"/>
      <c r="K66" s="150"/>
      <c r="L66" s="446"/>
      <c r="M66" s="266" t="s">
        <v>214</v>
      </c>
      <c r="N66" s="422"/>
      <c r="O66" s="369"/>
      <c r="P66" s="423"/>
      <c r="Q66" s="447" t="s">
        <v>212</v>
      </c>
      <c r="R66" s="448">
        <v>5</v>
      </c>
      <c r="S66" s="449">
        <v>49.100000000000001</v>
      </c>
      <c r="T66" s="450">
        <v>49.200000000000003</v>
      </c>
      <c r="U66" s="455" t="s">
        <v>213</v>
      </c>
      <c r="V66" s="456">
        <v>140</v>
      </c>
      <c r="W66" s="456">
        <v>49.600000000000001</v>
      </c>
      <c r="X66" s="457">
        <v>49.5</v>
      </c>
      <c r="Y66" s="320"/>
      <c r="Z66" s="320"/>
      <c r="AA66" s="320"/>
      <c r="AB66" s="324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</row>
    <row r="67" ht="25.800000000000001" customHeight="1">
      <c r="A67" s="439"/>
      <c r="B67" s="440"/>
      <c r="C67" s="439"/>
      <c r="D67" s="454"/>
      <c r="E67" s="454"/>
      <c r="F67" s="454"/>
      <c r="G67" s="454"/>
      <c r="H67" s="149"/>
      <c r="I67" s="149"/>
      <c r="J67" s="149"/>
      <c r="K67" s="150"/>
      <c r="L67" s="446"/>
      <c r="M67" s="266" t="s">
        <v>215</v>
      </c>
      <c r="N67" s="422"/>
      <c r="O67" s="369"/>
      <c r="P67" s="423"/>
      <c r="Q67" s="447" t="s">
        <v>212</v>
      </c>
      <c r="R67" s="448">
        <v>5</v>
      </c>
      <c r="S67" s="449">
        <v>49.100000000000001</v>
      </c>
      <c r="T67" s="450">
        <v>49.200000000000003</v>
      </c>
      <c r="U67" s="455" t="s">
        <v>213</v>
      </c>
      <c r="V67" s="456">
        <v>139</v>
      </c>
      <c r="W67" s="456">
        <v>49.600000000000001</v>
      </c>
      <c r="X67" s="457">
        <v>49.5</v>
      </c>
      <c r="Y67" s="320"/>
      <c r="Z67" s="320"/>
      <c r="AA67" s="320"/>
      <c r="AB67" s="324"/>
      <c r="AC67" s="142"/>
      <c r="AD67" s="142"/>
      <c r="AE67" s="142"/>
      <c r="AF67" s="142"/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</row>
    <row r="68" ht="25.800000000000001" customHeight="1">
      <c r="A68" s="439"/>
      <c r="B68" s="440"/>
      <c r="C68" s="439"/>
      <c r="D68" s="454"/>
      <c r="E68" s="454"/>
      <c r="F68" s="454"/>
      <c r="G68" s="454"/>
      <c r="H68" s="149"/>
      <c r="I68" s="149"/>
      <c r="J68" s="149"/>
      <c r="K68" s="150"/>
      <c r="L68" s="446"/>
      <c r="M68" s="266" t="s">
        <v>216</v>
      </c>
      <c r="N68" s="422"/>
      <c r="O68" s="369"/>
      <c r="P68" s="423"/>
      <c r="Q68" s="447" t="s">
        <v>212</v>
      </c>
      <c r="R68" s="448">
        <v>5</v>
      </c>
      <c r="S68" s="449">
        <v>49.100000000000001</v>
      </c>
      <c r="T68" s="450">
        <v>49.200000000000003</v>
      </c>
      <c r="U68" s="455" t="s">
        <v>213</v>
      </c>
      <c r="V68" s="456">
        <v>138</v>
      </c>
      <c r="W68" s="456">
        <v>49.600000000000001</v>
      </c>
      <c r="X68" s="457">
        <v>49.5</v>
      </c>
      <c r="Y68" s="320"/>
      <c r="Z68" s="320"/>
      <c r="AA68" s="320"/>
      <c r="AB68" s="324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</row>
    <row r="69" ht="25.800000000000001" customHeight="1">
      <c r="A69" s="439"/>
      <c r="B69" s="440"/>
      <c r="C69" s="439"/>
      <c r="D69" s="454"/>
      <c r="E69" s="454"/>
      <c r="F69" s="454"/>
      <c r="G69" s="454"/>
      <c r="H69" s="149"/>
      <c r="I69" s="149"/>
      <c r="J69" s="149"/>
      <c r="K69" s="150"/>
      <c r="L69" s="446"/>
      <c r="M69" s="266" t="s">
        <v>217</v>
      </c>
      <c r="N69" s="422"/>
      <c r="O69" s="369"/>
      <c r="P69" s="423"/>
      <c r="Q69" s="447" t="s">
        <v>212</v>
      </c>
      <c r="R69" s="448">
        <v>5</v>
      </c>
      <c r="S69" s="449">
        <v>49.100000000000001</v>
      </c>
      <c r="T69" s="450">
        <v>49.200000000000003</v>
      </c>
      <c r="U69" s="455" t="s">
        <v>213</v>
      </c>
      <c r="V69" s="456">
        <v>137</v>
      </c>
      <c r="W69" s="456">
        <v>49.600000000000001</v>
      </c>
      <c r="X69" s="457">
        <v>49.5</v>
      </c>
      <c r="Y69" s="320"/>
      <c r="Z69" s="320"/>
      <c r="AA69" s="320"/>
      <c r="AB69" s="324"/>
      <c r="AC69" s="142"/>
      <c r="AD69" s="142"/>
      <c r="AE69" s="142"/>
      <c r="AF69" s="142"/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</row>
    <row r="70" ht="25.800000000000001" customHeight="1">
      <c r="A70" s="439"/>
      <c r="B70" s="440"/>
      <c r="C70" s="439"/>
      <c r="D70" s="454"/>
      <c r="E70" s="454"/>
      <c r="F70" s="454"/>
      <c r="G70" s="454"/>
      <c r="H70" s="149"/>
      <c r="I70" s="149"/>
      <c r="J70" s="149"/>
      <c r="K70" s="150"/>
      <c r="L70" s="446"/>
      <c r="M70" s="266" t="s">
        <v>218</v>
      </c>
      <c r="N70" s="422"/>
      <c r="O70" s="369"/>
      <c r="P70" s="423"/>
      <c r="Q70" s="447" t="s">
        <v>212</v>
      </c>
      <c r="R70" s="448">
        <v>5</v>
      </c>
      <c r="S70" s="449">
        <v>49.100000000000001</v>
      </c>
      <c r="T70" s="450">
        <v>49.200000000000003</v>
      </c>
      <c r="U70" s="455" t="s">
        <v>213</v>
      </c>
      <c r="V70" s="456">
        <v>136</v>
      </c>
      <c r="W70" s="456">
        <v>49.600000000000001</v>
      </c>
      <c r="X70" s="457">
        <v>49.5</v>
      </c>
      <c r="Y70" s="320"/>
      <c r="Z70" s="320"/>
      <c r="AA70" s="320"/>
      <c r="AB70" s="324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</row>
    <row r="71" ht="25.800000000000001" customHeight="1">
      <c r="A71" s="458"/>
      <c r="B71" s="459"/>
      <c r="C71" s="439"/>
      <c r="D71" s="454"/>
      <c r="E71" s="454"/>
      <c r="F71" s="454"/>
      <c r="G71" s="454"/>
      <c r="H71" s="149"/>
      <c r="I71" s="149"/>
      <c r="J71" s="149"/>
      <c r="K71" s="150"/>
      <c r="L71" s="446"/>
      <c r="M71" s="266" t="s">
        <v>219</v>
      </c>
      <c r="N71" s="422"/>
      <c r="O71" s="369"/>
      <c r="P71" s="423"/>
      <c r="Q71" s="447" t="s">
        <v>212</v>
      </c>
      <c r="R71" s="448">
        <v>5</v>
      </c>
      <c r="S71" s="449">
        <v>49.100000000000001</v>
      </c>
      <c r="T71" s="450">
        <v>49.200000000000003</v>
      </c>
      <c r="U71" s="455" t="s">
        <v>213</v>
      </c>
      <c r="V71" s="456">
        <v>135</v>
      </c>
      <c r="W71" s="456">
        <v>49.600000000000001</v>
      </c>
      <c r="X71" s="457">
        <v>49.5</v>
      </c>
      <c r="Y71" s="320"/>
      <c r="Z71" s="320"/>
      <c r="AA71" s="320"/>
      <c r="AB71" s="324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</row>
    <row r="72" ht="25.800000000000001" customHeight="1">
      <c r="A72" s="460"/>
      <c r="B72" s="461" t="s">
        <v>209</v>
      </c>
      <c r="C72" s="439"/>
      <c r="D72" s="454"/>
      <c r="E72" s="454"/>
      <c r="F72" s="454"/>
      <c r="G72" s="454"/>
      <c r="H72" s="149"/>
      <c r="I72" s="149"/>
      <c r="J72" s="149"/>
      <c r="K72" s="150"/>
      <c r="L72" s="446"/>
      <c r="M72" s="266" t="s">
        <v>220</v>
      </c>
      <c r="N72" s="422"/>
      <c r="O72" s="369"/>
      <c r="P72" s="423"/>
      <c r="Q72" s="447" t="s">
        <v>212</v>
      </c>
      <c r="R72" s="448">
        <v>5</v>
      </c>
      <c r="S72" s="449">
        <v>49.100000000000001</v>
      </c>
      <c r="T72" s="450">
        <v>49.200000000000003</v>
      </c>
      <c r="U72" s="455" t="s">
        <v>213</v>
      </c>
      <c r="V72" s="456">
        <v>134</v>
      </c>
      <c r="W72" s="456">
        <v>49.600000000000001</v>
      </c>
      <c r="X72" s="457">
        <v>49.5</v>
      </c>
      <c r="Y72" s="320"/>
      <c r="Z72" s="320"/>
      <c r="AA72" s="320"/>
      <c r="AB72" s="324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</row>
    <row r="73" ht="25.800000000000001" customHeight="1">
      <c r="A73" s="462"/>
      <c r="B73" s="463"/>
      <c r="C73" s="458"/>
      <c r="D73" s="464"/>
      <c r="E73" s="464"/>
      <c r="F73" s="464"/>
      <c r="G73" s="464"/>
      <c r="H73" s="309"/>
      <c r="I73" s="309"/>
      <c r="J73" s="309"/>
      <c r="K73" s="310"/>
      <c r="L73" s="305"/>
      <c r="M73" s="266" t="s">
        <v>221</v>
      </c>
      <c r="N73" s="422"/>
      <c r="O73" s="369"/>
      <c r="P73" s="423"/>
      <c r="Q73" s="447" t="s">
        <v>212</v>
      </c>
      <c r="R73" s="448">
        <v>5</v>
      </c>
      <c r="S73" s="449">
        <v>49.100000000000001</v>
      </c>
      <c r="T73" s="450">
        <v>49.200000000000003</v>
      </c>
      <c r="U73" s="455" t="s">
        <v>213</v>
      </c>
      <c r="V73" s="456">
        <v>133</v>
      </c>
      <c r="W73" s="456">
        <v>49.600000000000001</v>
      </c>
      <c r="X73" s="465">
        <v>49.5</v>
      </c>
      <c r="Y73" s="330"/>
      <c r="Z73" s="320"/>
      <c r="AA73" s="330"/>
      <c r="AB73" s="337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</row>
    <row r="74" ht="25.800000000000001" customHeight="1">
      <c r="A74" s="466"/>
      <c r="B74" s="467" t="s">
        <v>209</v>
      </c>
      <c r="C74" s="460"/>
      <c r="D74" s="365" t="s">
        <v>209</v>
      </c>
      <c r="E74" s="365"/>
      <c r="F74" s="365"/>
      <c r="G74" s="365"/>
      <c r="H74" s="38"/>
      <c r="I74" s="38"/>
      <c r="J74" s="38"/>
      <c r="K74" s="182"/>
      <c r="L74" s="468" t="s">
        <v>210</v>
      </c>
      <c r="M74" s="266" t="s">
        <v>222</v>
      </c>
      <c r="N74" s="422"/>
      <c r="O74" s="369"/>
      <c r="P74" s="423"/>
      <c r="Q74" s="447" t="s">
        <v>212</v>
      </c>
      <c r="R74" s="448">
        <v>5</v>
      </c>
      <c r="S74" s="449">
        <v>49.100000000000001</v>
      </c>
      <c r="T74" s="450">
        <v>49.200000000000003</v>
      </c>
      <c r="U74" s="455" t="s">
        <v>213</v>
      </c>
      <c r="V74" s="456">
        <v>132</v>
      </c>
      <c r="W74" s="456">
        <v>49.600000000000001</v>
      </c>
      <c r="X74" s="457">
        <v>49.5</v>
      </c>
      <c r="Y74" s="320">
        <v>1</v>
      </c>
      <c r="Z74" s="319">
        <v>1</v>
      </c>
      <c r="AA74" s="319">
        <v>1.1000000000000001</v>
      </c>
      <c r="AB74" s="339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</row>
    <row r="75" ht="25.800000000000001" customHeight="1">
      <c r="A75" s="469"/>
      <c r="B75" s="470"/>
      <c r="C75" s="462"/>
      <c r="D75" s="471"/>
      <c r="E75" s="471"/>
      <c r="F75" s="471"/>
      <c r="G75" s="471"/>
      <c r="H75" s="38"/>
      <c r="I75" s="38"/>
      <c r="J75" s="38"/>
      <c r="K75" s="182"/>
      <c r="L75" s="472"/>
      <c r="M75" s="266" t="s">
        <v>223</v>
      </c>
      <c r="N75" s="422"/>
      <c r="O75" s="369"/>
      <c r="P75" s="423"/>
      <c r="Q75" s="447" t="s">
        <v>212</v>
      </c>
      <c r="R75" s="448">
        <v>5</v>
      </c>
      <c r="S75" s="449">
        <v>49.100000000000001</v>
      </c>
      <c r="T75" s="450">
        <v>49.200000000000003</v>
      </c>
      <c r="U75" s="473" t="s">
        <v>213</v>
      </c>
      <c r="V75" s="474">
        <v>131</v>
      </c>
      <c r="W75" s="474">
        <v>49.600000000000001</v>
      </c>
      <c r="X75" s="475">
        <v>49.5</v>
      </c>
      <c r="Y75" s="476"/>
      <c r="Z75" s="477"/>
      <c r="AA75" s="476"/>
      <c r="AB75" s="337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</row>
    <row r="76" ht="25.800000000000001" customHeight="1">
      <c r="A76" s="469"/>
      <c r="B76" s="470"/>
      <c r="C76" s="466"/>
      <c r="D76" s="478" t="s">
        <v>209</v>
      </c>
      <c r="E76" s="478"/>
      <c r="F76" s="478"/>
      <c r="G76" s="478"/>
      <c r="H76" s="38"/>
      <c r="I76" s="38"/>
      <c r="J76" s="38"/>
      <c r="K76" s="182"/>
      <c r="L76" s="468" t="s">
        <v>210</v>
      </c>
      <c r="M76" s="266" t="s">
        <v>224</v>
      </c>
      <c r="N76" s="422"/>
      <c r="O76" s="369"/>
      <c r="P76" s="423"/>
      <c r="Q76" s="447" t="s">
        <v>212</v>
      </c>
      <c r="R76" s="448">
        <v>5</v>
      </c>
      <c r="S76" s="449">
        <v>49.100000000000001</v>
      </c>
      <c r="T76" s="450">
        <v>49.200000000000003</v>
      </c>
      <c r="U76" s="451" t="s">
        <v>225</v>
      </c>
      <c r="V76" s="452">
        <v>126</v>
      </c>
      <c r="W76" s="452">
        <v>49.600000000000001</v>
      </c>
      <c r="X76" s="453">
        <v>49.5</v>
      </c>
      <c r="Y76" s="320">
        <v>4.5</v>
      </c>
      <c r="Z76" s="319">
        <v>3.7999999999999998</v>
      </c>
      <c r="AA76" s="319">
        <v>5.2000000000000002</v>
      </c>
      <c r="AB76" s="339"/>
      <c r="AC76" s="142"/>
      <c r="AD76" s="142"/>
      <c r="AE76" s="142"/>
      <c r="AF76" s="142"/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</row>
    <row r="77" ht="25.800000000000001" customHeight="1">
      <c r="A77" s="469"/>
      <c r="B77" s="470"/>
      <c r="C77" s="469"/>
      <c r="D77" s="479"/>
      <c r="E77" s="479"/>
      <c r="F77" s="479"/>
      <c r="G77" s="479"/>
      <c r="H77" s="38"/>
      <c r="I77" s="38"/>
      <c r="J77" s="38"/>
      <c r="K77" s="182"/>
      <c r="L77" s="480"/>
      <c r="M77" s="266" t="s">
        <v>226</v>
      </c>
      <c r="N77" s="422"/>
      <c r="O77" s="369"/>
      <c r="P77" s="423"/>
      <c r="Q77" s="447" t="s">
        <v>212</v>
      </c>
      <c r="R77" s="448">
        <v>5</v>
      </c>
      <c r="S77" s="449">
        <v>49.100000000000001</v>
      </c>
      <c r="T77" s="450">
        <v>49.200000000000003</v>
      </c>
      <c r="U77" s="455" t="s">
        <v>225</v>
      </c>
      <c r="V77" s="456">
        <v>125</v>
      </c>
      <c r="W77" s="456">
        <v>49.600000000000001</v>
      </c>
      <c r="X77" s="457">
        <v>49.5</v>
      </c>
      <c r="Y77" s="418"/>
      <c r="Z77" s="418"/>
      <c r="AA77" s="418"/>
      <c r="AB77" s="324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</row>
    <row r="78" ht="25.800000000000001" customHeight="1">
      <c r="A78" s="469"/>
      <c r="B78" s="470"/>
      <c r="C78" s="469"/>
      <c r="D78" s="479"/>
      <c r="E78" s="479"/>
      <c r="F78" s="479"/>
      <c r="G78" s="479"/>
      <c r="H78" s="38"/>
      <c r="I78" s="38"/>
      <c r="J78" s="38"/>
      <c r="K78" s="182"/>
      <c r="L78" s="480"/>
      <c r="M78" s="266" t="s">
        <v>227</v>
      </c>
      <c r="N78" s="422"/>
      <c r="O78" s="369"/>
      <c r="P78" s="423"/>
      <c r="Q78" s="447" t="s">
        <v>212</v>
      </c>
      <c r="R78" s="448">
        <v>5</v>
      </c>
      <c r="S78" s="449">
        <v>49.100000000000001</v>
      </c>
      <c r="T78" s="450">
        <v>49.200000000000003</v>
      </c>
      <c r="U78" s="455" t="s">
        <v>225</v>
      </c>
      <c r="V78" s="456">
        <v>124</v>
      </c>
      <c r="W78" s="456">
        <v>49.600000000000001</v>
      </c>
      <c r="X78" s="457">
        <v>49.5</v>
      </c>
      <c r="Y78" s="418"/>
      <c r="Z78" s="418"/>
      <c r="AA78" s="418"/>
      <c r="AB78" s="324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</row>
    <row r="79" ht="25.800000000000001" customHeight="1">
      <c r="A79" s="469"/>
      <c r="B79" s="470"/>
      <c r="C79" s="469"/>
      <c r="D79" s="479"/>
      <c r="E79" s="479"/>
      <c r="F79" s="479"/>
      <c r="G79" s="479"/>
      <c r="H79" s="38"/>
      <c r="I79" s="38"/>
      <c r="J79" s="38"/>
      <c r="K79" s="182"/>
      <c r="L79" s="480"/>
      <c r="M79" s="266" t="s">
        <v>228</v>
      </c>
      <c r="N79" s="422"/>
      <c r="O79" s="369"/>
      <c r="P79" s="423"/>
      <c r="Q79" s="447" t="s">
        <v>212</v>
      </c>
      <c r="R79" s="448">
        <v>5</v>
      </c>
      <c r="S79" s="449">
        <v>49.100000000000001</v>
      </c>
      <c r="T79" s="450">
        <v>49.200000000000003</v>
      </c>
      <c r="U79" s="455" t="s">
        <v>225</v>
      </c>
      <c r="V79" s="456">
        <v>123</v>
      </c>
      <c r="W79" s="456">
        <v>49.600000000000001</v>
      </c>
      <c r="X79" s="457">
        <v>49.5</v>
      </c>
      <c r="Y79" s="418"/>
      <c r="Z79" s="418"/>
      <c r="AA79" s="418"/>
      <c r="AB79" s="324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</row>
    <row r="80" ht="25.800000000000001" customHeight="1">
      <c r="A80" s="462"/>
      <c r="B80" s="463"/>
      <c r="C80" s="469"/>
      <c r="D80" s="479"/>
      <c r="E80" s="479"/>
      <c r="F80" s="479"/>
      <c r="G80" s="479"/>
      <c r="H80" s="366"/>
      <c r="I80" s="366"/>
      <c r="J80" s="366"/>
      <c r="K80" s="367"/>
      <c r="L80" s="480"/>
      <c r="M80" s="297" t="s">
        <v>229</v>
      </c>
      <c r="N80" s="422"/>
      <c r="O80" s="369"/>
      <c r="P80" s="423"/>
      <c r="Q80" s="447" t="s">
        <v>212</v>
      </c>
      <c r="R80" s="448">
        <v>5</v>
      </c>
      <c r="S80" s="449">
        <v>49.100000000000001</v>
      </c>
      <c r="T80" s="450">
        <v>49.200000000000003</v>
      </c>
      <c r="U80" s="455" t="s">
        <v>225</v>
      </c>
      <c r="V80" s="456">
        <v>122</v>
      </c>
      <c r="W80" s="456">
        <v>49.600000000000001</v>
      </c>
      <c r="X80" s="457">
        <v>49.5</v>
      </c>
      <c r="Y80" s="418"/>
      <c r="Z80" s="418"/>
      <c r="AA80" s="418"/>
      <c r="AB80" s="324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</row>
    <row r="81" ht="25.800000000000001" customHeight="1">
      <c r="A81" s="481"/>
      <c r="B81" s="482" t="s">
        <v>132</v>
      </c>
      <c r="C81" s="469"/>
      <c r="D81" s="479"/>
      <c r="E81" s="479"/>
      <c r="F81" s="479"/>
      <c r="G81" s="479"/>
      <c r="H81" s="366"/>
      <c r="I81" s="366"/>
      <c r="J81" s="366"/>
      <c r="K81" s="367"/>
      <c r="L81" s="480"/>
      <c r="M81" s="483" t="s">
        <v>230</v>
      </c>
      <c r="N81" s="422"/>
      <c r="O81" s="369"/>
      <c r="P81" s="423"/>
      <c r="Q81" s="447" t="s">
        <v>212</v>
      </c>
      <c r="R81" s="448">
        <v>5</v>
      </c>
      <c r="S81" s="449">
        <v>49.100000000000001</v>
      </c>
      <c r="T81" s="450">
        <v>49.200000000000003</v>
      </c>
      <c r="U81" s="455" t="s">
        <v>225</v>
      </c>
      <c r="V81" s="456">
        <v>121</v>
      </c>
      <c r="W81" s="456">
        <v>49.600000000000001</v>
      </c>
      <c r="X81" s="457">
        <v>49.5</v>
      </c>
      <c r="Y81" s="418"/>
      <c r="Z81" s="418"/>
      <c r="AA81" s="418"/>
      <c r="AB81" s="324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</row>
    <row r="82" s="142" customFormat="1" ht="25.800000000000001" customHeight="1">
      <c r="A82" s="484"/>
      <c r="B82" s="440"/>
      <c r="C82" s="462"/>
      <c r="D82" s="471"/>
      <c r="E82" s="471"/>
      <c r="F82" s="471"/>
      <c r="G82" s="471"/>
      <c r="H82" s="366"/>
      <c r="I82" s="366"/>
      <c r="J82" s="366"/>
      <c r="K82" s="367"/>
      <c r="L82" s="472"/>
      <c r="M82" s="483" t="s">
        <v>231</v>
      </c>
      <c r="N82" s="422"/>
      <c r="O82" s="369"/>
      <c r="P82" s="423"/>
      <c r="Q82" s="447" t="s">
        <v>212</v>
      </c>
      <c r="R82" s="448">
        <v>5</v>
      </c>
      <c r="S82" s="449">
        <v>49.100000000000001</v>
      </c>
      <c r="T82" s="450">
        <v>49.200000000000003</v>
      </c>
      <c r="U82" s="473" t="s">
        <v>225</v>
      </c>
      <c r="V82" s="474">
        <v>120</v>
      </c>
      <c r="W82" s="474">
        <v>49.600000000000001</v>
      </c>
      <c r="X82" s="475">
        <v>49.5</v>
      </c>
      <c r="Y82" s="445"/>
      <c r="Z82" s="445"/>
      <c r="AA82" s="445"/>
      <c r="AB82" s="337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</row>
    <row r="83" s="142" customFormat="1" ht="25.800000000000001" customHeight="1">
      <c r="A83" s="484"/>
      <c r="B83" s="440"/>
      <c r="C83" s="485"/>
      <c r="D83" s="486" t="s">
        <v>132</v>
      </c>
      <c r="E83" s="486"/>
      <c r="F83" s="486"/>
      <c r="G83" s="486"/>
      <c r="H83" s="309"/>
      <c r="I83" s="309"/>
      <c r="J83" s="309"/>
      <c r="K83" s="310"/>
      <c r="L83" s="468" t="s">
        <v>232</v>
      </c>
      <c r="M83" s="292" t="s">
        <v>233</v>
      </c>
      <c r="N83" s="422"/>
      <c r="O83" s="369"/>
      <c r="P83" s="423"/>
      <c r="Q83" s="487" t="s">
        <v>234</v>
      </c>
      <c r="R83" s="488">
        <v>15</v>
      </c>
      <c r="S83" s="489">
        <v>49</v>
      </c>
      <c r="T83" s="437">
        <v>49.100000000000001</v>
      </c>
      <c r="U83" s="414" t="s">
        <v>235</v>
      </c>
      <c r="V83" s="415">
        <v>101</v>
      </c>
      <c r="W83" s="414">
        <v>49.600000000000001</v>
      </c>
      <c r="X83" s="416">
        <v>49.5</v>
      </c>
      <c r="Y83" s="319">
        <v>2</v>
      </c>
      <c r="Z83" s="320">
        <v>2.6000000000000001</v>
      </c>
      <c r="AA83" s="319">
        <v>2.7000000000000002</v>
      </c>
      <c r="AB83" s="321"/>
      <c r="AC83" s="142"/>
      <c r="AD83" s="142"/>
      <c r="AE83" s="142"/>
      <c r="AF83" s="142"/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</row>
    <row r="84" s="142" customFormat="1" ht="25.800000000000001" customHeight="1">
      <c r="A84" s="490"/>
      <c r="B84" s="459"/>
      <c r="C84" s="491"/>
      <c r="D84" s="454"/>
      <c r="E84" s="454"/>
      <c r="F84" s="454"/>
      <c r="G84" s="454"/>
      <c r="H84" s="309"/>
      <c r="I84" s="309"/>
      <c r="J84" s="309"/>
      <c r="K84" s="310"/>
      <c r="L84" s="480"/>
      <c r="M84" s="292" t="s">
        <v>236</v>
      </c>
      <c r="N84" s="422"/>
      <c r="O84" s="369"/>
      <c r="P84" s="423"/>
      <c r="Q84" s="424" t="s">
        <v>234</v>
      </c>
      <c r="R84" s="425">
        <v>15</v>
      </c>
      <c r="S84" s="426">
        <v>49</v>
      </c>
      <c r="T84" s="427">
        <v>49.100000000000001</v>
      </c>
      <c r="U84" s="428" t="s">
        <v>235</v>
      </c>
      <c r="V84" s="414">
        <v>100</v>
      </c>
      <c r="W84" s="429">
        <v>49.600000000000001</v>
      </c>
      <c r="X84" s="430">
        <v>49.5</v>
      </c>
      <c r="Y84" s="477"/>
      <c r="Z84" s="477"/>
      <c r="AA84" s="477"/>
      <c r="AB84" s="324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</row>
    <row r="85" s="142" customFormat="1" ht="25.800000000000001" customHeight="1">
      <c r="A85" s="492"/>
      <c r="B85" s="493" t="s">
        <v>132</v>
      </c>
      <c r="C85" s="491"/>
      <c r="D85" s="454"/>
      <c r="E85" s="454"/>
      <c r="F85" s="454"/>
      <c r="G85" s="454"/>
      <c r="H85" s="309"/>
      <c r="I85" s="309"/>
      <c r="J85" s="309"/>
      <c r="K85" s="310"/>
      <c r="L85" s="480"/>
      <c r="M85" s="292" t="s">
        <v>237</v>
      </c>
      <c r="N85" s="422"/>
      <c r="O85" s="369"/>
      <c r="P85" s="423"/>
      <c r="Q85" s="434" t="s">
        <v>234</v>
      </c>
      <c r="R85" s="435">
        <v>15</v>
      </c>
      <c r="S85" s="436">
        <v>49</v>
      </c>
      <c r="T85" s="437">
        <v>49.100000000000001</v>
      </c>
      <c r="U85" s="414" t="s">
        <v>235</v>
      </c>
      <c r="V85" s="429">
        <v>99</v>
      </c>
      <c r="W85" s="414">
        <v>49.600000000000001</v>
      </c>
      <c r="X85" s="438">
        <v>49.5</v>
      </c>
      <c r="Y85" s="477"/>
      <c r="Z85" s="477"/>
      <c r="AA85" s="477"/>
      <c r="AB85" s="324"/>
      <c r="AC85" s="142"/>
      <c r="AD85" s="142"/>
      <c r="AE85" s="142"/>
      <c r="AF85" s="142"/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</row>
    <row r="86" s="142" customFormat="1" ht="25.800000000000001" customHeight="1">
      <c r="A86" s="494"/>
      <c r="B86" s="433"/>
      <c r="C86" s="495"/>
      <c r="D86" s="464"/>
      <c r="E86" s="464"/>
      <c r="F86" s="464"/>
      <c r="G86" s="464"/>
      <c r="H86" s="309"/>
      <c r="I86" s="309"/>
      <c r="J86" s="309"/>
      <c r="K86" s="310"/>
      <c r="L86" s="472"/>
      <c r="M86" s="266" t="s">
        <v>238</v>
      </c>
      <c r="N86" s="422"/>
      <c r="O86" s="369"/>
      <c r="P86" s="423"/>
      <c r="Q86" s="424" t="s">
        <v>234</v>
      </c>
      <c r="R86" s="425">
        <v>15</v>
      </c>
      <c r="S86" s="426">
        <v>49</v>
      </c>
      <c r="T86" s="427">
        <v>49.100000000000001</v>
      </c>
      <c r="U86" s="428" t="s">
        <v>235</v>
      </c>
      <c r="V86" s="414">
        <v>98</v>
      </c>
      <c r="W86" s="429">
        <v>49.600000000000001</v>
      </c>
      <c r="X86" s="430">
        <v>49.5</v>
      </c>
      <c r="Y86" s="476"/>
      <c r="Z86" s="476"/>
      <c r="AA86" s="477"/>
      <c r="AB86" s="324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</row>
    <row r="87" ht="25.800000000000001" customHeight="1">
      <c r="A87" s="491"/>
      <c r="B87" s="440"/>
      <c r="C87" s="492"/>
      <c r="D87" s="308" t="s">
        <v>132</v>
      </c>
      <c r="E87" s="308"/>
      <c r="F87" s="308"/>
      <c r="G87" s="308"/>
      <c r="H87" s="309"/>
      <c r="I87" s="309"/>
      <c r="J87" s="309"/>
      <c r="K87" s="310"/>
      <c r="L87" s="468" t="s">
        <v>232</v>
      </c>
      <c r="M87" s="266" t="s">
        <v>239</v>
      </c>
      <c r="N87" s="422"/>
      <c r="O87" s="369"/>
      <c r="P87" s="423"/>
      <c r="Q87" s="434" t="s">
        <v>234</v>
      </c>
      <c r="R87" s="435">
        <v>15</v>
      </c>
      <c r="S87" s="436">
        <v>49</v>
      </c>
      <c r="T87" s="437">
        <v>49.100000000000001</v>
      </c>
      <c r="U87" s="414" t="s">
        <v>235</v>
      </c>
      <c r="V87" s="429">
        <v>97</v>
      </c>
      <c r="W87" s="414">
        <v>49.600000000000001</v>
      </c>
      <c r="X87" s="438">
        <v>49.5</v>
      </c>
      <c r="Y87" s="319">
        <v>1.7</v>
      </c>
      <c r="Z87" s="320">
        <v>2.2000000000000002</v>
      </c>
      <c r="AA87" s="319">
        <v>2</v>
      </c>
      <c r="AB87" s="324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</row>
    <row r="88" s="142" customFormat="1" ht="25.800000000000001" customHeight="1">
      <c r="A88" s="495"/>
      <c r="B88" s="459"/>
      <c r="C88" s="494"/>
      <c r="D88" s="279"/>
      <c r="E88" s="279"/>
      <c r="F88" s="279"/>
      <c r="G88" s="279"/>
      <c r="H88" s="309"/>
      <c r="I88" s="309"/>
      <c r="J88" s="309"/>
      <c r="K88" s="310"/>
      <c r="L88" s="446"/>
      <c r="M88" s="292" t="s">
        <v>240</v>
      </c>
      <c r="N88" s="422"/>
      <c r="O88" s="369"/>
      <c r="P88" s="423"/>
      <c r="Q88" s="424" t="s">
        <v>234</v>
      </c>
      <c r="R88" s="425">
        <v>15</v>
      </c>
      <c r="S88" s="426">
        <v>49</v>
      </c>
      <c r="T88" s="427">
        <v>49.100000000000001</v>
      </c>
      <c r="U88" s="428" t="s">
        <v>235</v>
      </c>
      <c r="V88" s="414">
        <v>96</v>
      </c>
      <c r="W88" s="429">
        <v>49.600000000000001</v>
      </c>
      <c r="X88" s="430">
        <v>49.5</v>
      </c>
      <c r="Y88" s="320"/>
      <c r="Z88" s="320"/>
      <c r="AA88" s="320"/>
      <c r="AB88" s="324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</row>
    <row r="89" ht="25.800000000000001" customHeight="1">
      <c r="A89" s="496"/>
      <c r="B89" s="493" t="s">
        <v>132</v>
      </c>
      <c r="C89" s="491"/>
      <c r="D89" s="454"/>
      <c r="E89" s="454"/>
      <c r="F89" s="454"/>
      <c r="G89" s="454"/>
      <c r="H89" s="309"/>
      <c r="I89" s="309"/>
      <c r="J89" s="309"/>
      <c r="K89" s="310"/>
      <c r="L89" s="480"/>
      <c r="M89" s="292" t="s">
        <v>241</v>
      </c>
      <c r="N89" s="422"/>
      <c r="O89" s="369"/>
      <c r="P89" s="423"/>
      <c r="Q89" s="434" t="s">
        <v>234</v>
      </c>
      <c r="R89" s="435">
        <v>15</v>
      </c>
      <c r="S89" s="436">
        <v>49</v>
      </c>
      <c r="T89" s="437">
        <v>49.100000000000001</v>
      </c>
      <c r="U89" s="414" t="s">
        <v>235</v>
      </c>
      <c r="V89" s="429">
        <v>95</v>
      </c>
      <c r="W89" s="414">
        <v>49.600000000000001</v>
      </c>
      <c r="X89" s="438">
        <v>49.5</v>
      </c>
      <c r="Y89" s="418"/>
      <c r="Z89" s="418"/>
      <c r="AA89" s="418"/>
      <c r="AB89" s="324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</row>
    <row r="90" ht="25.800000000000001" customHeight="1">
      <c r="A90" s="439"/>
      <c r="B90" s="440"/>
      <c r="C90" s="495"/>
      <c r="D90" s="464"/>
      <c r="E90" s="464"/>
      <c r="F90" s="464"/>
      <c r="G90" s="464"/>
      <c r="H90" s="309"/>
      <c r="I90" s="309"/>
      <c r="J90" s="309"/>
      <c r="K90" s="310"/>
      <c r="L90" s="472"/>
      <c r="M90" s="292" t="s">
        <v>242</v>
      </c>
      <c r="N90" s="422"/>
      <c r="O90" s="369"/>
      <c r="P90" s="423"/>
      <c r="Q90" s="424" t="s">
        <v>234</v>
      </c>
      <c r="R90" s="425">
        <v>15</v>
      </c>
      <c r="S90" s="426">
        <v>49</v>
      </c>
      <c r="T90" s="427">
        <v>49.100000000000001</v>
      </c>
      <c r="U90" s="442" t="s">
        <v>235</v>
      </c>
      <c r="V90" s="414">
        <v>94</v>
      </c>
      <c r="W90" s="443">
        <v>49.600000000000001</v>
      </c>
      <c r="X90" s="430">
        <v>49.5</v>
      </c>
      <c r="Y90" s="445"/>
      <c r="Z90" s="418"/>
      <c r="AA90" s="445"/>
      <c r="AB90" s="337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</row>
    <row r="91" ht="25.800000000000001" customHeight="1">
      <c r="A91" s="439"/>
      <c r="B91" s="440"/>
      <c r="C91" s="496"/>
      <c r="D91" s="308" t="s">
        <v>132</v>
      </c>
      <c r="E91" s="308"/>
      <c r="F91" s="308"/>
      <c r="G91" s="308"/>
      <c r="H91" s="309"/>
      <c r="I91" s="309"/>
      <c r="J91" s="309"/>
      <c r="K91" s="310"/>
      <c r="L91" s="468" t="s">
        <v>210</v>
      </c>
      <c r="M91" s="266" t="s">
        <v>243</v>
      </c>
      <c r="N91" s="422"/>
      <c r="O91" s="369"/>
      <c r="P91" s="423"/>
      <c r="Q91" s="447" t="s">
        <v>212</v>
      </c>
      <c r="R91" s="448">
        <v>5</v>
      </c>
      <c r="S91" s="449">
        <v>49.100000000000001</v>
      </c>
      <c r="T91" s="450">
        <v>49.200000000000003</v>
      </c>
      <c r="U91" s="451" t="s">
        <v>244</v>
      </c>
      <c r="V91" s="452">
        <v>103</v>
      </c>
      <c r="W91" s="452">
        <v>49.600000000000001</v>
      </c>
      <c r="X91" s="453">
        <v>49.5</v>
      </c>
      <c r="Y91" s="319">
        <v>2.2000000000000002</v>
      </c>
      <c r="Z91" s="319">
        <v>3.1000000000000001</v>
      </c>
      <c r="AA91" s="320">
        <v>3.7999999999999998</v>
      </c>
      <c r="AB91" s="339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</row>
    <row r="92" ht="25.800000000000001" customHeight="1">
      <c r="A92" s="439"/>
      <c r="B92" s="440"/>
      <c r="C92" s="439"/>
      <c r="D92" s="454"/>
      <c r="E92" s="454"/>
      <c r="F92" s="454"/>
      <c r="G92" s="454"/>
      <c r="H92" s="309"/>
      <c r="I92" s="309"/>
      <c r="J92" s="309"/>
      <c r="K92" s="310"/>
      <c r="L92" s="446"/>
      <c r="M92" s="292" t="s">
        <v>245</v>
      </c>
      <c r="N92" s="422"/>
      <c r="O92" s="369"/>
      <c r="P92" s="423"/>
      <c r="Q92" s="447" t="s">
        <v>212</v>
      </c>
      <c r="R92" s="448">
        <v>5</v>
      </c>
      <c r="S92" s="449">
        <v>49.100000000000001</v>
      </c>
      <c r="T92" s="450">
        <v>49.200000000000003</v>
      </c>
      <c r="U92" s="455" t="s">
        <v>244</v>
      </c>
      <c r="V92" s="456">
        <v>102</v>
      </c>
      <c r="W92" s="456">
        <v>49.600000000000001</v>
      </c>
      <c r="X92" s="457">
        <v>49.5</v>
      </c>
      <c r="Y92" s="477"/>
      <c r="Z92" s="477"/>
      <c r="AA92" s="477"/>
      <c r="AB92" s="321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</row>
    <row r="93" ht="25.800000000000001" customHeight="1">
      <c r="A93" s="458"/>
      <c r="B93" s="459"/>
      <c r="C93" s="439"/>
      <c r="D93" s="454"/>
      <c r="E93" s="454"/>
      <c r="F93" s="454"/>
      <c r="G93" s="454"/>
      <c r="H93" s="309"/>
      <c r="I93" s="309"/>
      <c r="J93" s="309"/>
      <c r="K93" s="310"/>
      <c r="L93" s="446"/>
      <c r="M93" s="297" t="s">
        <v>246</v>
      </c>
      <c r="N93" s="422"/>
      <c r="O93" s="369"/>
      <c r="P93" s="423"/>
      <c r="Q93" s="447" t="s">
        <v>212</v>
      </c>
      <c r="R93" s="448">
        <v>5</v>
      </c>
      <c r="S93" s="449">
        <v>49.100000000000001</v>
      </c>
      <c r="T93" s="450">
        <v>49.200000000000003</v>
      </c>
      <c r="U93" s="455" t="s">
        <v>244</v>
      </c>
      <c r="V93" s="456">
        <v>101</v>
      </c>
      <c r="W93" s="456">
        <v>49.600000000000001</v>
      </c>
      <c r="X93" s="457">
        <v>49.5</v>
      </c>
      <c r="Y93" s="477"/>
      <c r="Z93" s="477"/>
      <c r="AA93" s="477"/>
      <c r="AB93" s="321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</row>
    <row r="94" s="142" customFormat="1" ht="25.800000000000001" customHeight="1">
      <c r="A94" s="497"/>
      <c r="B94" s="343" t="s">
        <v>247</v>
      </c>
      <c r="C94" s="439"/>
      <c r="D94" s="454"/>
      <c r="E94" s="454"/>
      <c r="F94" s="454"/>
      <c r="G94" s="454"/>
      <c r="H94" s="309"/>
      <c r="I94" s="309"/>
      <c r="J94" s="309"/>
      <c r="K94" s="310"/>
      <c r="L94" s="446"/>
      <c r="M94" s="498" t="s">
        <v>248</v>
      </c>
      <c r="N94" s="422"/>
      <c r="O94" s="369"/>
      <c r="P94" s="423"/>
      <c r="Q94" s="447" t="s">
        <v>212</v>
      </c>
      <c r="R94" s="448">
        <v>5</v>
      </c>
      <c r="S94" s="449">
        <v>49.100000000000001</v>
      </c>
      <c r="T94" s="450">
        <v>49.200000000000003</v>
      </c>
      <c r="U94" s="455" t="s">
        <v>244</v>
      </c>
      <c r="V94" s="456">
        <v>100</v>
      </c>
      <c r="W94" s="456">
        <v>49.600000000000001</v>
      </c>
      <c r="X94" s="457">
        <v>49.5</v>
      </c>
      <c r="Y94" s="477"/>
      <c r="Z94" s="477"/>
      <c r="AA94" s="477"/>
      <c r="AB94" s="321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</row>
    <row r="95" ht="25.800000000000001" customHeight="1">
      <c r="A95" s="499"/>
      <c r="B95" s="500"/>
      <c r="C95" s="458"/>
      <c r="D95" s="464"/>
      <c r="E95" s="454"/>
      <c r="F95" s="454"/>
      <c r="G95" s="454"/>
      <c r="H95" s="309"/>
      <c r="I95" s="309"/>
      <c r="J95" s="309"/>
      <c r="K95" s="310"/>
      <c r="L95" s="446"/>
      <c r="M95" s="483" t="s">
        <v>249</v>
      </c>
      <c r="N95" s="422"/>
      <c r="O95" s="369"/>
      <c r="P95" s="423"/>
      <c r="Q95" s="447" t="s">
        <v>212</v>
      </c>
      <c r="R95" s="448">
        <v>5</v>
      </c>
      <c r="S95" s="449">
        <v>49.100000000000001</v>
      </c>
      <c r="T95" s="450">
        <v>49.200000000000003</v>
      </c>
      <c r="U95" s="473" t="s">
        <v>244</v>
      </c>
      <c r="V95" s="474">
        <v>99</v>
      </c>
      <c r="W95" s="474">
        <v>49.600000000000001</v>
      </c>
      <c r="X95" s="475">
        <v>49.5</v>
      </c>
      <c r="Y95" s="476"/>
      <c r="Z95" s="476"/>
      <c r="AA95" s="477"/>
      <c r="AB95" s="35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</row>
    <row r="96" s="142" customFormat="1" ht="25.800000000000001" customHeight="1">
      <c r="A96" s="501"/>
      <c r="B96" s="502"/>
      <c r="C96" s="497"/>
      <c r="D96" s="355"/>
      <c r="E96" s="365"/>
      <c r="F96" s="365"/>
      <c r="G96" s="503"/>
      <c r="H96" s="504"/>
      <c r="I96" s="504"/>
      <c r="J96" s="504"/>
      <c r="K96" s="505"/>
      <c r="L96" s="292" t="s">
        <v>250</v>
      </c>
      <c r="M96" s="323" t="s">
        <v>251</v>
      </c>
      <c r="N96" s="422"/>
      <c r="O96" s="369"/>
      <c r="P96" s="423"/>
      <c r="Q96" s="487" t="s">
        <v>252</v>
      </c>
      <c r="R96" s="435">
        <v>20</v>
      </c>
      <c r="S96" s="436">
        <v>49</v>
      </c>
      <c r="T96" s="427">
        <v>49.100000000000001</v>
      </c>
      <c r="U96" s="506" t="s">
        <v>253</v>
      </c>
      <c r="V96" s="507">
        <v>84</v>
      </c>
      <c r="W96" s="507">
        <v>49.600000000000001</v>
      </c>
      <c r="X96" s="508">
        <v>49.579999999999998</v>
      </c>
      <c r="Y96" s="509">
        <v>2.2400000000000002</v>
      </c>
      <c r="Z96" s="509">
        <v>2.6099999999999999</v>
      </c>
      <c r="AA96" s="509">
        <v>2.75</v>
      </c>
      <c r="AB96" s="510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</row>
    <row r="97" s="142" customFormat="1" ht="25.800000000000001" customHeight="1">
      <c r="A97" s="501"/>
      <c r="B97" s="502"/>
      <c r="C97" s="511"/>
      <c r="D97" s="512"/>
      <c r="E97" s="365"/>
      <c r="F97" s="365"/>
      <c r="G97" s="365"/>
      <c r="H97" s="366"/>
      <c r="I97" s="366"/>
      <c r="J97" s="366"/>
      <c r="K97" s="367"/>
      <c r="L97" s="311" t="s">
        <v>254</v>
      </c>
      <c r="M97" s="513" t="s">
        <v>255</v>
      </c>
      <c r="N97" s="422"/>
      <c r="O97" s="369"/>
      <c r="P97" s="423"/>
      <c r="Q97" s="285"/>
      <c r="R97" s="294"/>
      <c r="S97" s="514"/>
      <c r="T97" s="515"/>
      <c r="U97" s="516" t="s">
        <v>144</v>
      </c>
      <c r="V97" s="517"/>
      <c r="W97" s="517"/>
      <c r="X97" s="518"/>
      <c r="Y97" s="361">
        <v>4.1900000000000004</v>
      </c>
      <c r="Z97" s="361">
        <v>4.1900000000000004</v>
      </c>
      <c r="AA97" s="361">
        <v>4.1900000000000004</v>
      </c>
      <c r="AB97" s="377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</row>
    <row r="98" ht="25.800000000000001" customHeight="1">
      <c r="A98" s="501"/>
      <c r="B98" s="502"/>
      <c r="C98" s="460"/>
      <c r="D98" s="365" t="s">
        <v>132</v>
      </c>
      <c r="E98" s="365"/>
      <c r="F98" s="365"/>
      <c r="G98" s="365"/>
      <c r="H98" s="366"/>
      <c r="I98" s="366"/>
      <c r="J98" s="366"/>
      <c r="K98" s="367"/>
      <c r="L98" s="468" t="s">
        <v>210</v>
      </c>
      <c r="M98" s="483" t="s">
        <v>256</v>
      </c>
      <c r="N98" s="422"/>
      <c r="O98" s="369"/>
      <c r="P98" s="423"/>
      <c r="Q98" s="447" t="s">
        <v>212</v>
      </c>
      <c r="R98" s="448">
        <v>5</v>
      </c>
      <c r="S98" s="449">
        <v>49.100000000000001</v>
      </c>
      <c r="T98" s="450">
        <v>49.200000000000003</v>
      </c>
      <c r="U98" s="451" t="s">
        <v>257</v>
      </c>
      <c r="V98" s="452">
        <v>86</v>
      </c>
      <c r="W98" s="452">
        <v>49.600000000000001</v>
      </c>
      <c r="X98" s="453">
        <v>49.5</v>
      </c>
      <c r="Y98" s="319">
        <v>3.5</v>
      </c>
      <c r="Z98" s="320">
        <v>2.8999999999999999</v>
      </c>
      <c r="AA98" s="319">
        <v>4</v>
      </c>
      <c r="AB98" s="321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</row>
    <row r="99" s="142" customFormat="1" ht="25.800000000000001" customHeight="1">
      <c r="A99" s="469"/>
      <c r="B99" s="470"/>
      <c r="C99" s="501"/>
      <c r="D99" s="372"/>
      <c r="E99" s="372"/>
      <c r="F99" s="372"/>
      <c r="G99" s="372"/>
      <c r="H99" s="366"/>
      <c r="I99" s="366"/>
      <c r="J99" s="366"/>
      <c r="K99" s="367"/>
      <c r="L99" s="446"/>
      <c r="M99" s="483" t="s">
        <v>258</v>
      </c>
      <c r="N99" s="422"/>
      <c r="O99" s="369"/>
      <c r="P99" s="423"/>
      <c r="Q99" s="447" t="s">
        <v>212</v>
      </c>
      <c r="R99" s="448">
        <v>5</v>
      </c>
      <c r="S99" s="449">
        <v>49.100000000000001</v>
      </c>
      <c r="T99" s="450">
        <v>49.200000000000003</v>
      </c>
      <c r="U99" s="455" t="s">
        <v>257</v>
      </c>
      <c r="V99" s="456">
        <v>85</v>
      </c>
      <c r="W99" s="456">
        <v>49.600000000000001</v>
      </c>
      <c r="X99" s="457">
        <v>49.5</v>
      </c>
      <c r="Y99" s="320"/>
      <c r="Z99" s="320"/>
      <c r="AA99" s="320"/>
      <c r="AB99" s="321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</row>
    <row r="100" s="142" customFormat="1" ht="25.800000000000001" customHeight="1">
      <c r="A100" s="519"/>
      <c r="B100" s="520"/>
      <c r="C100" s="501"/>
      <c r="D100" s="372"/>
      <c r="E100" s="372"/>
      <c r="F100" s="372"/>
      <c r="G100" s="372"/>
      <c r="H100" s="366"/>
      <c r="I100" s="366"/>
      <c r="J100" s="366"/>
      <c r="K100" s="367"/>
      <c r="L100" s="446"/>
      <c r="M100" s="483" t="s">
        <v>259</v>
      </c>
      <c r="N100" s="422"/>
      <c r="O100" s="369"/>
      <c r="P100" s="423"/>
      <c r="Q100" s="447" t="s">
        <v>212</v>
      </c>
      <c r="R100" s="448">
        <v>5</v>
      </c>
      <c r="S100" s="449">
        <v>49.100000000000001</v>
      </c>
      <c r="T100" s="450">
        <v>49.200000000000003</v>
      </c>
      <c r="U100" s="455" t="s">
        <v>257</v>
      </c>
      <c r="V100" s="456">
        <v>84</v>
      </c>
      <c r="W100" s="456">
        <v>49.600000000000001</v>
      </c>
      <c r="X100" s="457">
        <v>49.5</v>
      </c>
      <c r="Y100" s="320"/>
      <c r="Z100" s="320"/>
      <c r="AA100" s="320"/>
      <c r="AB100" s="321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</row>
    <row r="101" ht="25.800000000000001" customHeight="1">
      <c r="A101" s="521"/>
      <c r="B101" s="522" t="s">
        <v>260</v>
      </c>
      <c r="C101" s="469"/>
      <c r="D101" s="479"/>
      <c r="E101" s="479"/>
      <c r="F101" s="479"/>
      <c r="G101" s="479"/>
      <c r="H101" s="523"/>
      <c r="I101" s="366"/>
      <c r="J101" s="366"/>
      <c r="K101" s="367"/>
      <c r="L101" s="446"/>
      <c r="M101" s="483" t="s">
        <v>261</v>
      </c>
      <c r="N101" s="422"/>
      <c r="O101" s="369"/>
      <c r="P101" s="423"/>
      <c r="Q101" s="447" t="s">
        <v>212</v>
      </c>
      <c r="R101" s="448">
        <v>5</v>
      </c>
      <c r="S101" s="449">
        <v>49.100000000000001</v>
      </c>
      <c r="T101" s="450">
        <v>49.200000000000003</v>
      </c>
      <c r="U101" s="455" t="s">
        <v>257</v>
      </c>
      <c r="V101" s="456">
        <v>83</v>
      </c>
      <c r="W101" s="456">
        <v>49.600000000000001</v>
      </c>
      <c r="X101" s="457">
        <v>49.5</v>
      </c>
      <c r="Y101" s="320"/>
      <c r="Z101" s="320"/>
      <c r="AA101" s="320"/>
      <c r="AB101" s="324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</row>
    <row r="102" ht="25.800000000000001" customHeight="1">
      <c r="A102" s="524"/>
      <c r="B102" s="461"/>
      <c r="C102" s="519"/>
      <c r="D102" s="525"/>
      <c r="E102" s="525"/>
      <c r="F102" s="525"/>
      <c r="G102" s="520"/>
      <c r="H102" s="526">
        <v>-0.20000000000000001</v>
      </c>
      <c r="I102" s="527"/>
      <c r="J102" s="527"/>
      <c r="K102" s="528"/>
      <c r="L102" s="529"/>
      <c r="M102" s="530" t="s">
        <v>262</v>
      </c>
      <c r="N102" s="531"/>
      <c r="O102" s="394"/>
      <c r="P102" s="532"/>
      <c r="Q102" s="533" t="s">
        <v>212</v>
      </c>
      <c r="R102" s="534">
        <v>5</v>
      </c>
      <c r="S102" s="535">
        <v>49.100000000000001</v>
      </c>
      <c r="T102" s="536">
        <v>49.200000000000003</v>
      </c>
      <c r="U102" s="473" t="s">
        <v>235</v>
      </c>
      <c r="V102" s="474">
        <v>82</v>
      </c>
      <c r="W102" s="474">
        <v>49.600000000000001</v>
      </c>
      <c r="X102" s="537">
        <v>49.5</v>
      </c>
      <c r="Y102" s="398"/>
      <c r="Z102" s="398"/>
      <c r="AA102" s="320"/>
      <c r="AB102" s="538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</row>
    <row r="103" s="142" customFormat="1" ht="25.800000000000001" customHeight="1">
      <c r="A103" s="539"/>
      <c r="B103" s="343" t="s">
        <v>209</v>
      </c>
      <c r="C103" s="524"/>
      <c r="D103" s="365"/>
      <c r="E103" s="372"/>
      <c r="F103" s="372"/>
      <c r="G103" s="540"/>
      <c r="H103" s="367"/>
      <c r="I103" s="367"/>
      <c r="J103" s="367"/>
      <c r="K103" s="367"/>
      <c r="L103" s="266" t="s">
        <v>263</v>
      </c>
      <c r="M103" s="541" t="s">
        <v>264</v>
      </c>
      <c r="N103" s="542">
        <v>2</v>
      </c>
      <c r="O103" s="408">
        <v>0.29999999999999999</v>
      </c>
      <c r="P103" s="543">
        <v>48.600000000000001</v>
      </c>
      <c r="Q103" s="544" t="s">
        <v>265</v>
      </c>
      <c r="R103" s="545">
        <v>20</v>
      </c>
      <c r="S103" s="546">
        <v>48.899999999999999</v>
      </c>
      <c r="T103" s="547">
        <v>49.100000000000001</v>
      </c>
      <c r="U103" s="548" t="s">
        <v>266</v>
      </c>
      <c r="V103" s="549">
        <v>69</v>
      </c>
      <c r="W103" s="549">
        <v>49.600000000000001</v>
      </c>
      <c r="X103" s="550">
        <v>49.5</v>
      </c>
      <c r="Y103" s="551">
        <v>2.2000000000000002</v>
      </c>
      <c r="Z103" s="551">
        <v>2</v>
      </c>
      <c r="AA103" s="551">
        <v>2.3999999999999999</v>
      </c>
      <c r="AB103" s="446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</row>
    <row r="104" s="142" customFormat="1" ht="25.800000000000001" customHeight="1">
      <c r="A104" s="539"/>
      <c r="B104" s="343"/>
      <c r="C104" s="552"/>
      <c r="D104" s="372"/>
      <c r="E104" s="372"/>
      <c r="F104" s="372"/>
      <c r="G104" s="540"/>
      <c r="H104" s="367"/>
      <c r="I104" s="367"/>
      <c r="J104" s="367"/>
      <c r="K104" s="367"/>
      <c r="L104" s="266" t="s">
        <v>267</v>
      </c>
      <c r="M104" s="541" t="s">
        <v>268</v>
      </c>
      <c r="N104" s="542"/>
      <c r="O104" s="408"/>
      <c r="P104" s="543"/>
      <c r="Q104" s="553" t="s">
        <v>265</v>
      </c>
      <c r="R104" s="554">
        <v>20</v>
      </c>
      <c r="S104" s="555">
        <v>48.899999999999999</v>
      </c>
      <c r="T104" s="556">
        <v>49.100000000000001</v>
      </c>
      <c r="U104" s="548" t="s">
        <v>266</v>
      </c>
      <c r="V104" s="549">
        <v>70</v>
      </c>
      <c r="W104" s="549">
        <v>49.600000000000001</v>
      </c>
      <c r="X104" s="550">
        <v>49.5</v>
      </c>
      <c r="Y104" s="551">
        <v>1.5</v>
      </c>
      <c r="Z104" s="551">
        <v>0.90000000000000002</v>
      </c>
      <c r="AA104" s="320">
        <v>1</v>
      </c>
      <c r="AB104" s="557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</row>
    <row r="105" s="142" customFormat="1" ht="25.800000000000001" customHeight="1">
      <c r="A105" s="539"/>
      <c r="B105" s="343"/>
      <c r="C105" s="552"/>
      <c r="D105" s="372"/>
      <c r="E105" s="372"/>
      <c r="F105" s="372"/>
      <c r="G105" s="540"/>
      <c r="H105" s="367"/>
      <c r="I105" s="367"/>
      <c r="J105" s="367"/>
      <c r="K105" s="367"/>
      <c r="L105" s="558" t="s">
        <v>267</v>
      </c>
      <c r="M105" s="266" t="s">
        <v>269</v>
      </c>
      <c r="N105" s="542"/>
      <c r="O105" s="408"/>
      <c r="P105" s="543"/>
      <c r="Q105" s="553" t="s">
        <v>265</v>
      </c>
      <c r="R105" s="559">
        <v>20</v>
      </c>
      <c r="S105" s="560">
        <v>48.899999999999999</v>
      </c>
      <c r="T105" s="556">
        <v>49.100000000000001</v>
      </c>
      <c r="U105" s="548" t="s">
        <v>270</v>
      </c>
      <c r="V105" s="549">
        <v>64</v>
      </c>
      <c r="W105" s="549">
        <v>49.600000000000001</v>
      </c>
      <c r="X105" s="550">
        <v>49.5</v>
      </c>
      <c r="Y105" s="561">
        <v>3</v>
      </c>
      <c r="Z105" s="561">
        <v>3</v>
      </c>
      <c r="AA105" s="561">
        <v>5.5999999999999996</v>
      </c>
      <c r="AB105" s="557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</row>
    <row r="106" ht="25.800000000000001" customHeight="1">
      <c r="A106" s="539"/>
      <c r="B106" s="343" t="s">
        <v>209</v>
      </c>
      <c r="C106" s="562"/>
      <c r="D106" s="356"/>
      <c r="E106" s="356"/>
      <c r="F106" s="356"/>
      <c r="G106" s="356"/>
      <c r="H106" s="366"/>
      <c r="I106" s="563" t="s">
        <v>271</v>
      </c>
      <c r="J106" s="563" t="s">
        <v>272</v>
      </c>
      <c r="K106" s="292"/>
      <c r="L106" s="292" t="s">
        <v>271</v>
      </c>
      <c r="M106" s="266" t="s">
        <v>273</v>
      </c>
      <c r="N106" s="542"/>
      <c r="O106" s="408"/>
      <c r="P106" s="543"/>
      <c r="Q106" s="564" t="s">
        <v>274</v>
      </c>
      <c r="R106" s="565">
        <v>10</v>
      </c>
      <c r="S106" s="566">
        <v>49.100000000000001</v>
      </c>
      <c r="T106" s="567">
        <v>49.200000000000003</v>
      </c>
      <c r="U106" s="568" t="s">
        <v>144</v>
      </c>
      <c r="V106" s="569"/>
      <c r="W106" s="569"/>
      <c r="X106" s="570"/>
      <c r="Y106" s="361">
        <v>3.2999999999999998</v>
      </c>
      <c r="Z106" s="361">
        <v>3.2999999999999998</v>
      </c>
      <c r="AA106" s="361">
        <v>2.1000000000000001</v>
      </c>
      <c r="AB106" s="292"/>
      <c r="AC106" s="142"/>
      <c r="AD106" s="142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</row>
    <row r="107" ht="25.800000000000001" customHeight="1">
      <c r="A107" s="571"/>
      <c r="B107" s="572"/>
      <c r="C107" s="539"/>
      <c r="D107" s="355" t="s">
        <v>209</v>
      </c>
      <c r="E107" s="355"/>
      <c r="F107" s="355"/>
      <c r="G107" s="355"/>
      <c r="H107" s="366"/>
      <c r="I107" s="366"/>
      <c r="J107" s="366"/>
      <c r="K107" s="367"/>
      <c r="L107" s="292" t="s">
        <v>275</v>
      </c>
      <c r="M107" s="292" t="s">
        <v>276</v>
      </c>
      <c r="N107" s="542"/>
      <c r="O107" s="408"/>
      <c r="P107" s="543"/>
      <c r="Q107" s="564" t="s">
        <v>274</v>
      </c>
      <c r="R107" s="565">
        <v>10</v>
      </c>
      <c r="S107" s="566">
        <v>49.100000000000001</v>
      </c>
      <c r="T107" s="567">
        <v>49.200000000000003</v>
      </c>
      <c r="U107" s="573" t="s">
        <v>277</v>
      </c>
      <c r="V107" s="452">
        <v>72</v>
      </c>
      <c r="W107" s="452">
        <v>49.600000000000001</v>
      </c>
      <c r="X107" s="465">
        <v>49.5</v>
      </c>
      <c r="Y107" s="361">
        <v>3.2000000000000002</v>
      </c>
      <c r="Z107" s="320">
        <v>3.3999999999999999</v>
      </c>
      <c r="AA107" s="361">
        <v>4.5999999999999996</v>
      </c>
      <c r="AB107" s="352"/>
      <c r="AC107" s="142"/>
      <c r="AD107" s="142"/>
      <c r="AE107" s="142"/>
      <c r="AF107" s="142"/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</row>
    <row r="108" ht="25.800000000000001" customHeight="1">
      <c r="A108" s="574"/>
      <c r="B108" s="575" t="s">
        <v>278</v>
      </c>
      <c r="C108" s="539"/>
      <c r="D108" s="355" t="s">
        <v>209</v>
      </c>
      <c r="E108" s="356"/>
      <c r="F108" s="356"/>
      <c r="G108" s="356"/>
      <c r="H108" s="366"/>
      <c r="I108" s="366"/>
      <c r="J108" s="366"/>
      <c r="K108" s="367"/>
      <c r="L108" s="266" t="s">
        <v>279</v>
      </c>
      <c r="M108" s="266" t="s">
        <v>280</v>
      </c>
      <c r="N108" s="542"/>
      <c r="O108" s="408"/>
      <c r="P108" s="543"/>
      <c r="Q108" s="576" t="s">
        <v>274</v>
      </c>
      <c r="R108" s="565">
        <v>10</v>
      </c>
      <c r="S108" s="577">
        <v>49.100000000000001</v>
      </c>
      <c r="T108" s="567">
        <v>49.200000000000003</v>
      </c>
      <c r="U108" s="473" t="s">
        <v>277</v>
      </c>
      <c r="V108" s="474">
        <v>71</v>
      </c>
      <c r="W108" s="474">
        <v>49.600000000000001</v>
      </c>
      <c r="X108" s="475">
        <v>49.5</v>
      </c>
      <c r="Y108" s="361">
        <v>4.7999999999999998</v>
      </c>
      <c r="Z108" s="361">
        <v>4.5</v>
      </c>
      <c r="AA108" s="320">
        <v>4.7000000000000002</v>
      </c>
      <c r="AB108" s="377"/>
      <c r="AC108" s="142"/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</row>
    <row r="109" s="142" customFormat="1" ht="25.800000000000001" customHeight="1">
      <c r="A109" s="574"/>
      <c r="B109" s="578" t="s">
        <v>278</v>
      </c>
      <c r="C109" s="571"/>
      <c r="D109" s="571"/>
      <c r="E109" s="579"/>
      <c r="F109" s="579"/>
      <c r="G109" s="579"/>
      <c r="H109" s="38"/>
      <c r="I109" s="38"/>
      <c r="J109" s="38"/>
      <c r="K109" s="182"/>
      <c r="L109" s="292" t="s">
        <v>254</v>
      </c>
      <c r="M109" s="292" t="s">
        <v>281</v>
      </c>
      <c r="N109" s="542"/>
      <c r="O109" s="408"/>
      <c r="P109" s="543"/>
      <c r="Q109" s="285"/>
      <c r="R109" s="317"/>
      <c r="S109" s="514"/>
      <c r="T109" s="580"/>
      <c r="U109" s="581" t="s">
        <v>144</v>
      </c>
      <c r="V109" s="582"/>
      <c r="W109" s="582"/>
      <c r="X109" s="583"/>
      <c r="Y109" s="361">
        <v>12.75</v>
      </c>
      <c r="Z109" s="320">
        <v>12.74</v>
      </c>
      <c r="AA109" s="361">
        <v>12.33</v>
      </c>
      <c r="AB109" s="321"/>
      <c r="AC109" s="142"/>
      <c r="AD109" s="142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</row>
    <row r="110" ht="25.800000000000001" customHeight="1">
      <c r="A110" s="584"/>
      <c r="B110" s="578" t="s">
        <v>278</v>
      </c>
      <c r="C110" s="574"/>
      <c r="D110" s="579" t="s">
        <v>278</v>
      </c>
      <c r="E110" s="585"/>
      <c r="F110" s="585"/>
      <c r="G110" s="585"/>
      <c r="H110" s="309"/>
      <c r="I110" s="309"/>
      <c r="J110" s="309"/>
      <c r="K110" s="310"/>
      <c r="L110" s="311" t="s">
        <v>282</v>
      </c>
      <c r="M110" s="311" t="s">
        <v>283</v>
      </c>
      <c r="N110" s="542"/>
      <c r="O110" s="408"/>
      <c r="P110" s="543"/>
      <c r="Q110" s="586" t="s">
        <v>274</v>
      </c>
      <c r="R110" s="565">
        <v>10</v>
      </c>
      <c r="S110" s="587">
        <v>49.100000000000001</v>
      </c>
      <c r="T110" s="567">
        <v>49.200000000000003</v>
      </c>
      <c r="U110" s="588" t="s">
        <v>144</v>
      </c>
      <c r="V110" s="589"/>
      <c r="W110" s="589"/>
      <c r="X110" s="590"/>
      <c r="Y110" s="320">
        <v>0</v>
      </c>
      <c r="Z110" s="361">
        <v>0</v>
      </c>
      <c r="AA110" s="361">
        <v>0</v>
      </c>
      <c r="AB110" s="377" t="s">
        <v>192</v>
      </c>
      <c r="AC110" s="142"/>
      <c r="AD110" s="142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</row>
    <row r="111" ht="25.800000000000001" customHeight="1">
      <c r="A111" s="574"/>
      <c r="B111" s="578" t="s">
        <v>278</v>
      </c>
      <c r="C111" s="574"/>
      <c r="D111" s="579" t="s">
        <v>278</v>
      </c>
      <c r="E111" s="585"/>
      <c r="F111" s="585"/>
      <c r="G111" s="585"/>
      <c r="H111" s="309"/>
      <c r="I111" s="309"/>
      <c r="J111" s="309"/>
      <c r="K111" s="310"/>
      <c r="L111" s="311" t="s">
        <v>271</v>
      </c>
      <c r="M111" s="311" t="s">
        <v>283</v>
      </c>
      <c r="N111" s="542"/>
      <c r="O111" s="408"/>
      <c r="P111" s="543"/>
      <c r="Q111" s="586" t="s">
        <v>274</v>
      </c>
      <c r="R111" s="565">
        <v>10</v>
      </c>
      <c r="S111" s="587">
        <v>49.100000000000001</v>
      </c>
      <c r="T111" s="567">
        <v>49.200000000000003</v>
      </c>
      <c r="U111" s="588" t="s">
        <v>144</v>
      </c>
      <c r="V111" s="589"/>
      <c r="W111" s="589"/>
      <c r="X111" s="583"/>
      <c r="Y111" s="361">
        <v>0</v>
      </c>
      <c r="Z111" s="320">
        <v>0</v>
      </c>
      <c r="AA111" s="361">
        <v>0</v>
      </c>
      <c r="AB111" s="377" t="s">
        <v>192</v>
      </c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</row>
    <row r="112" s="142" customFormat="1" ht="25.800000000000001" customHeight="1">
      <c r="A112" s="591"/>
      <c r="B112" s="592" t="s">
        <v>278</v>
      </c>
      <c r="C112" s="584"/>
      <c r="D112" s="579" t="s">
        <v>278</v>
      </c>
      <c r="E112" s="585"/>
      <c r="F112" s="585"/>
      <c r="G112" s="585"/>
      <c r="H112" s="309"/>
      <c r="I112" s="309"/>
      <c r="J112" s="309"/>
      <c r="K112" s="310"/>
      <c r="L112" s="311" t="s">
        <v>151</v>
      </c>
      <c r="M112" s="292" t="s">
        <v>284</v>
      </c>
      <c r="N112" s="542"/>
      <c r="O112" s="408"/>
      <c r="P112" s="543"/>
      <c r="Q112" s="586" t="s">
        <v>274</v>
      </c>
      <c r="R112" s="565">
        <v>10</v>
      </c>
      <c r="S112" s="587">
        <v>49.100000000000001</v>
      </c>
      <c r="T112" s="567">
        <v>49.200000000000003</v>
      </c>
      <c r="U112" s="588" t="s">
        <v>144</v>
      </c>
      <c r="V112" s="589"/>
      <c r="W112" s="589"/>
      <c r="X112" s="590"/>
      <c r="Y112" s="320">
        <v>0</v>
      </c>
      <c r="Z112" s="361">
        <v>0</v>
      </c>
      <c r="AA112" s="361">
        <v>0</v>
      </c>
      <c r="AB112" s="377" t="s">
        <v>192</v>
      </c>
      <c r="AC112" s="142"/>
      <c r="AD112" s="142"/>
      <c r="AE112" s="142"/>
      <c r="AF112" s="142"/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</row>
    <row r="113" ht="25.800000000000001" customHeight="1">
      <c r="A113" s="593"/>
      <c r="B113" s="594" t="s">
        <v>278</v>
      </c>
      <c r="C113" s="574"/>
      <c r="D113" s="579" t="s">
        <v>278</v>
      </c>
      <c r="E113" s="585"/>
      <c r="F113" s="585"/>
      <c r="G113" s="585"/>
      <c r="H113" s="595"/>
      <c r="I113" s="309"/>
      <c r="J113" s="309"/>
      <c r="K113" s="310"/>
      <c r="L113" s="311" t="s">
        <v>282</v>
      </c>
      <c r="M113" s="292" t="s">
        <v>284</v>
      </c>
      <c r="N113" s="542"/>
      <c r="O113" s="408"/>
      <c r="P113" s="543"/>
      <c r="Q113" s="586" t="s">
        <v>274</v>
      </c>
      <c r="R113" s="565">
        <v>10</v>
      </c>
      <c r="S113" s="587">
        <v>49.100000000000001</v>
      </c>
      <c r="T113" s="567">
        <v>49.200000000000003</v>
      </c>
      <c r="U113" s="588" t="s">
        <v>144</v>
      </c>
      <c r="V113" s="589"/>
      <c r="W113" s="589"/>
      <c r="X113" s="583"/>
      <c r="Y113" s="361">
        <v>0</v>
      </c>
      <c r="Z113" s="361">
        <v>0</v>
      </c>
      <c r="AA113" s="320">
        <v>0</v>
      </c>
      <c r="AB113" s="377" t="s">
        <v>192</v>
      </c>
      <c r="AC113" s="142"/>
      <c r="AD113" s="142"/>
      <c r="AE113" s="142"/>
      <c r="AF113" s="142"/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</row>
    <row r="114" ht="25.800000000000001" customHeight="1">
      <c r="A114" s="596"/>
      <c r="B114" s="597" t="s">
        <v>132</v>
      </c>
      <c r="C114" s="591"/>
      <c r="D114" s="598" t="s">
        <v>278</v>
      </c>
      <c r="E114" s="598"/>
      <c r="F114" s="598"/>
      <c r="G114" s="592"/>
      <c r="H114" s="599">
        <v>1.96</v>
      </c>
      <c r="I114" s="600"/>
      <c r="J114" s="600"/>
      <c r="K114" s="601"/>
      <c r="L114" s="602" t="s">
        <v>285</v>
      </c>
      <c r="M114" s="392" t="s">
        <v>286</v>
      </c>
      <c r="N114" s="603"/>
      <c r="O114" s="604"/>
      <c r="P114" s="605"/>
      <c r="Q114" s="606" t="s">
        <v>265</v>
      </c>
      <c r="R114" s="607">
        <v>20</v>
      </c>
      <c r="S114" s="608">
        <v>48.899999999999999</v>
      </c>
      <c r="T114" s="609">
        <v>49.100000000000001</v>
      </c>
      <c r="U114" s="610" t="s">
        <v>144</v>
      </c>
      <c r="V114" s="611"/>
      <c r="W114" s="610"/>
      <c r="X114" s="612"/>
      <c r="Y114" s="613">
        <v>0</v>
      </c>
      <c r="Z114" s="613">
        <v>0</v>
      </c>
      <c r="AA114" s="613">
        <v>0</v>
      </c>
      <c r="AB114" s="399" t="s">
        <v>192</v>
      </c>
      <c r="AC114" s="142"/>
      <c r="AD114" s="142"/>
      <c r="AE114" s="142"/>
      <c r="AF114" s="142"/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</row>
    <row r="115" ht="25.800000000000001" customHeight="1">
      <c r="A115" s="614"/>
      <c r="B115" s="615"/>
      <c r="C115" s="593"/>
      <c r="D115" s="616" t="s">
        <v>278</v>
      </c>
      <c r="E115" s="617"/>
      <c r="F115" s="617"/>
      <c r="G115" s="617"/>
      <c r="H115" s="618"/>
      <c r="I115" s="309"/>
      <c r="J115" s="309"/>
      <c r="K115" s="310"/>
      <c r="L115" s="297" t="s">
        <v>287</v>
      </c>
      <c r="M115" s="297" t="s">
        <v>288</v>
      </c>
      <c r="N115" s="542">
        <v>3</v>
      </c>
      <c r="O115" s="408">
        <v>0.29999999999999999</v>
      </c>
      <c r="P115" s="543">
        <v>48.399999999999999</v>
      </c>
      <c r="Q115" s="619" t="s">
        <v>265</v>
      </c>
      <c r="R115" s="620">
        <v>20</v>
      </c>
      <c r="S115" s="621">
        <v>48.899999999999999</v>
      </c>
      <c r="T115" s="622">
        <v>49.100000000000001</v>
      </c>
      <c r="U115" s="623" t="s">
        <v>144</v>
      </c>
      <c r="V115" s="610"/>
      <c r="W115" s="624"/>
      <c r="X115" s="625"/>
      <c r="Y115" s="320">
        <v>0</v>
      </c>
      <c r="Z115" s="320">
        <v>0</v>
      </c>
      <c r="AA115" s="561">
        <v>0</v>
      </c>
      <c r="AB115" s="352" t="s">
        <v>192</v>
      </c>
      <c r="AC115" s="142"/>
      <c r="AD115" s="142"/>
      <c r="AE115" s="142"/>
      <c r="AF115" s="142"/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</row>
    <row r="116" s="142" customFormat="1" ht="25.800000000000001" customHeight="1">
      <c r="A116" s="614"/>
      <c r="B116" s="615"/>
      <c r="C116" s="596"/>
      <c r="D116" s="626" t="s">
        <v>132</v>
      </c>
      <c r="E116" s="627"/>
      <c r="F116" s="627"/>
      <c r="G116" s="627"/>
      <c r="H116" s="309"/>
      <c r="I116" s="309"/>
      <c r="J116" s="309"/>
      <c r="K116" s="310"/>
      <c r="L116" s="311" t="s">
        <v>289</v>
      </c>
      <c r="M116" s="292" t="s">
        <v>290</v>
      </c>
      <c r="N116" s="542"/>
      <c r="O116" s="408"/>
      <c r="P116" s="543"/>
      <c r="Q116" s="564" t="s">
        <v>291</v>
      </c>
      <c r="R116" s="565">
        <v>15</v>
      </c>
      <c r="S116" s="566">
        <v>49.100000000000001</v>
      </c>
      <c r="T116" s="628">
        <v>49.200000000000003</v>
      </c>
      <c r="U116" s="588" t="s">
        <v>144</v>
      </c>
      <c r="V116" s="589"/>
      <c r="W116" s="589"/>
      <c r="X116" s="590"/>
      <c r="Y116" s="319">
        <v>1.325</v>
      </c>
      <c r="Z116" s="319">
        <v>1.4970000000000001</v>
      </c>
      <c r="AA116" s="319">
        <f>0.082+1.201+0.201+0.138</f>
        <v>1.6220000000000003</v>
      </c>
      <c r="AB116" s="339"/>
      <c r="AC116" s="142"/>
      <c r="AD116" s="142"/>
      <c r="AE116" s="142"/>
      <c r="AF116" s="142"/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</row>
    <row r="117" s="142" customFormat="1" ht="25.800000000000001" customHeight="1">
      <c r="A117" s="614"/>
      <c r="B117" s="615"/>
      <c r="C117" s="614"/>
      <c r="D117" s="629"/>
      <c r="E117" s="630"/>
      <c r="F117" s="630"/>
      <c r="G117" s="630"/>
      <c r="H117" s="309"/>
      <c r="I117" s="309"/>
      <c r="J117" s="309"/>
      <c r="K117" s="310"/>
      <c r="L117" s="297"/>
      <c r="M117" s="292" t="s">
        <v>292</v>
      </c>
      <c r="N117" s="542"/>
      <c r="O117" s="408"/>
      <c r="P117" s="543"/>
      <c r="Q117" s="564" t="s">
        <v>291</v>
      </c>
      <c r="R117" s="565">
        <v>15</v>
      </c>
      <c r="S117" s="566">
        <v>49.100000000000001</v>
      </c>
      <c r="T117" s="628">
        <v>49.200000000000003</v>
      </c>
      <c r="U117" s="588" t="s">
        <v>144</v>
      </c>
      <c r="V117" s="589"/>
      <c r="W117" s="589"/>
      <c r="X117" s="590"/>
      <c r="Y117" s="418"/>
      <c r="Z117" s="418"/>
      <c r="AA117" s="418"/>
      <c r="AB117" s="324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</row>
    <row r="118" s="142" customFormat="1" ht="25.800000000000001" customHeight="1">
      <c r="A118" s="631"/>
      <c r="B118" s="632"/>
      <c r="C118" s="614"/>
      <c r="D118" s="629"/>
      <c r="E118" s="630"/>
      <c r="F118" s="630"/>
      <c r="G118" s="630"/>
      <c r="H118" s="309"/>
      <c r="I118" s="309"/>
      <c r="J118" s="309"/>
      <c r="K118" s="310"/>
      <c r="L118" s="297"/>
      <c r="M118" s="292" t="s">
        <v>293</v>
      </c>
      <c r="N118" s="542"/>
      <c r="O118" s="408"/>
      <c r="P118" s="543"/>
      <c r="Q118" s="564" t="s">
        <v>291</v>
      </c>
      <c r="R118" s="565">
        <v>15</v>
      </c>
      <c r="S118" s="566">
        <v>49.100000000000001</v>
      </c>
      <c r="T118" s="628">
        <v>49.200000000000003</v>
      </c>
      <c r="U118" s="588" t="s">
        <v>144</v>
      </c>
      <c r="V118" s="589"/>
      <c r="W118" s="589"/>
      <c r="X118" s="590"/>
      <c r="Y118" s="418"/>
      <c r="Z118" s="418"/>
      <c r="AA118" s="418"/>
      <c r="AB118" s="324"/>
      <c r="AC118" s="142"/>
      <c r="AD118" s="142"/>
      <c r="AE118" s="142"/>
      <c r="AF118" s="142"/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2"/>
      <c r="BB118" s="142"/>
      <c r="BC118" s="142"/>
      <c r="BD118" s="142"/>
      <c r="BE118" s="142"/>
      <c r="BF118" s="142"/>
      <c r="BG118" s="142"/>
    </row>
    <row r="119" s="142" customFormat="1" ht="25.800000000000001" customHeight="1">
      <c r="A119" s="492"/>
      <c r="B119" s="633" t="s">
        <v>132</v>
      </c>
      <c r="C119" s="614"/>
      <c r="D119" s="629"/>
      <c r="E119" s="630"/>
      <c r="F119" s="630"/>
      <c r="G119" s="630"/>
      <c r="H119" s="309"/>
      <c r="I119" s="309"/>
      <c r="J119" s="309"/>
      <c r="K119" s="310"/>
      <c r="L119" s="297"/>
      <c r="M119" s="292" t="s">
        <v>294</v>
      </c>
      <c r="N119" s="542"/>
      <c r="O119" s="408"/>
      <c r="P119" s="543"/>
      <c r="Q119" s="564" t="s">
        <v>291</v>
      </c>
      <c r="R119" s="565">
        <v>15</v>
      </c>
      <c r="S119" s="566">
        <v>49.100000000000001</v>
      </c>
      <c r="T119" s="628">
        <v>49.200000000000003</v>
      </c>
      <c r="U119" s="588" t="s">
        <v>144</v>
      </c>
      <c r="V119" s="589"/>
      <c r="W119" s="589"/>
      <c r="X119" s="590"/>
      <c r="Y119" s="418"/>
      <c r="Z119" s="418"/>
      <c r="AA119" s="418"/>
      <c r="AB119" s="324"/>
      <c r="AC119" s="142"/>
      <c r="AD119" s="142"/>
      <c r="AE119" s="142"/>
      <c r="AF119" s="142"/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</row>
    <row r="120" s="142" customFormat="1" ht="25.800000000000001" customHeight="1">
      <c r="A120" s="494"/>
      <c r="B120" s="634"/>
      <c r="C120" s="631"/>
      <c r="D120" s="635"/>
      <c r="E120" s="636"/>
      <c r="F120" s="636"/>
      <c r="G120" s="636"/>
      <c r="H120" s="309"/>
      <c r="I120" s="309"/>
      <c r="J120" s="309"/>
      <c r="K120" s="310"/>
      <c r="L120" s="266"/>
      <c r="M120" s="292" t="s">
        <v>238</v>
      </c>
      <c r="N120" s="542"/>
      <c r="O120" s="408"/>
      <c r="P120" s="543"/>
      <c r="Q120" s="564" t="s">
        <v>291</v>
      </c>
      <c r="R120" s="565">
        <v>15</v>
      </c>
      <c r="S120" s="566">
        <v>49.100000000000001</v>
      </c>
      <c r="T120" s="628">
        <v>49.200000000000003</v>
      </c>
      <c r="U120" s="637" t="s">
        <v>144</v>
      </c>
      <c r="V120" s="638"/>
      <c r="W120" s="638"/>
      <c r="X120" s="639"/>
      <c r="Y120" s="445"/>
      <c r="Z120" s="418"/>
      <c r="AA120" s="445"/>
      <c r="AB120" s="337"/>
      <c r="AC120" s="142"/>
      <c r="AD120" s="142"/>
      <c r="AE120" s="142"/>
      <c r="AF120" s="142"/>
      <c r="AG120" s="142"/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2"/>
      <c r="BB120" s="142"/>
      <c r="BC120" s="142"/>
      <c r="BD120" s="142"/>
      <c r="BE120" s="142"/>
      <c r="BF120" s="142"/>
      <c r="BG120" s="142"/>
    </row>
    <row r="121" s="142" customFormat="1" ht="25.800000000000001" customHeight="1">
      <c r="A121" s="494"/>
      <c r="B121" s="634"/>
      <c r="C121" s="492"/>
      <c r="D121" s="640" t="s">
        <v>132</v>
      </c>
      <c r="E121" s="308"/>
      <c r="F121" s="308"/>
      <c r="G121" s="308"/>
      <c r="H121" s="403"/>
      <c r="I121" s="403"/>
      <c r="J121" s="403"/>
      <c r="K121" s="404"/>
      <c r="L121" s="513" t="s">
        <v>232</v>
      </c>
      <c r="M121" s="292" t="s">
        <v>295</v>
      </c>
      <c r="N121" s="542"/>
      <c r="O121" s="408"/>
      <c r="P121" s="543"/>
      <c r="Q121" s="554" t="s">
        <v>296</v>
      </c>
      <c r="R121" s="559">
        <v>25</v>
      </c>
      <c r="S121" s="560">
        <v>48.899999999999999</v>
      </c>
      <c r="T121" s="641">
        <v>49.100000000000001</v>
      </c>
      <c r="U121" s="610" t="s">
        <v>297</v>
      </c>
      <c r="V121" s="624">
        <v>53</v>
      </c>
      <c r="W121" s="610">
        <v>49.600000000000001</v>
      </c>
      <c r="X121" s="642">
        <v>49.5</v>
      </c>
      <c r="Y121" s="290">
        <v>0.59999999999999998</v>
      </c>
      <c r="Z121" s="643">
        <v>0.80000000000000004</v>
      </c>
      <c r="AA121" s="643">
        <v>2.2999999999999998</v>
      </c>
      <c r="AB121" s="339"/>
      <c r="AC121" s="142"/>
      <c r="AD121" s="142"/>
      <c r="AE121" s="142"/>
      <c r="AF121" s="142"/>
      <c r="AG121" s="142"/>
      <c r="AH121" s="142"/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</row>
    <row r="122" s="142" customFormat="1" ht="25.800000000000001" customHeight="1">
      <c r="A122" s="494"/>
      <c r="B122" s="634"/>
      <c r="C122" s="494"/>
      <c r="D122" s="644"/>
      <c r="E122" s="279"/>
      <c r="F122" s="279"/>
      <c r="G122" s="279"/>
      <c r="H122" s="403"/>
      <c r="I122" s="403"/>
      <c r="J122" s="403"/>
      <c r="K122" s="404"/>
      <c r="L122" s="645"/>
      <c r="M122" s="292" t="s">
        <v>298</v>
      </c>
      <c r="N122" s="542"/>
      <c r="O122" s="408"/>
      <c r="P122" s="543"/>
      <c r="Q122" s="646" t="s">
        <v>296</v>
      </c>
      <c r="R122" s="554">
        <v>25</v>
      </c>
      <c r="S122" s="555">
        <v>48.899999999999999</v>
      </c>
      <c r="T122" s="641">
        <v>49.100000000000001</v>
      </c>
      <c r="U122" s="647" t="s">
        <v>297</v>
      </c>
      <c r="V122" s="610">
        <v>52</v>
      </c>
      <c r="W122" s="648">
        <v>49.600000000000001</v>
      </c>
      <c r="X122" s="625">
        <v>49.5</v>
      </c>
      <c r="Y122" s="290"/>
      <c r="Z122" s="290"/>
      <c r="AA122" s="290"/>
      <c r="AB122" s="321"/>
      <c r="AC122" s="142"/>
      <c r="AD122" s="142"/>
      <c r="AE122" s="142"/>
      <c r="AF122" s="142"/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</row>
    <row r="123" s="142" customFormat="1" ht="25.800000000000001" customHeight="1">
      <c r="A123" s="649"/>
      <c r="B123" s="650"/>
      <c r="C123" s="494"/>
      <c r="D123" s="644"/>
      <c r="E123" s="279"/>
      <c r="F123" s="279"/>
      <c r="G123" s="279"/>
      <c r="H123" s="403"/>
      <c r="I123" s="403"/>
      <c r="J123" s="403"/>
      <c r="K123" s="404"/>
      <c r="L123" s="645"/>
      <c r="M123" s="292" t="s">
        <v>299</v>
      </c>
      <c r="N123" s="542"/>
      <c r="O123" s="408"/>
      <c r="P123" s="543"/>
      <c r="Q123" s="554" t="s">
        <v>296</v>
      </c>
      <c r="R123" s="559">
        <v>25</v>
      </c>
      <c r="S123" s="560">
        <v>48.899999999999999</v>
      </c>
      <c r="T123" s="641">
        <v>49.100000000000001</v>
      </c>
      <c r="U123" s="610" t="s">
        <v>297</v>
      </c>
      <c r="V123" s="648">
        <v>51</v>
      </c>
      <c r="W123" s="610">
        <v>49.600000000000001</v>
      </c>
      <c r="X123" s="651">
        <v>49.5</v>
      </c>
      <c r="Y123" s="290"/>
      <c r="Z123" s="290"/>
      <c r="AA123" s="290"/>
      <c r="AB123" s="321"/>
      <c r="AC123" s="142"/>
      <c r="AD123" s="142"/>
      <c r="AE123" s="142"/>
      <c r="AF123" s="142"/>
      <c r="AG123" s="142"/>
      <c r="AH123" s="142"/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2"/>
      <c r="BB123" s="142"/>
      <c r="BC123" s="142"/>
      <c r="BD123" s="142"/>
      <c r="BE123" s="142"/>
      <c r="BF123" s="142"/>
      <c r="BG123" s="142"/>
    </row>
    <row r="124" s="142" customFormat="1" ht="25.800000000000001" customHeight="1">
      <c r="A124" s="539"/>
      <c r="B124" s="343" t="s">
        <v>247</v>
      </c>
      <c r="C124" s="494"/>
      <c r="D124" s="644"/>
      <c r="E124" s="279"/>
      <c r="F124" s="279"/>
      <c r="G124" s="279"/>
      <c r="H124" s="403"/>
      <c r="I124" s="403"/>
      <c r="J124" s="403"/>
      <c r="K124" s="404"/>
      <c r="L124" s="645"/>
      <c r="M124" s="292" t="s">
        <v>300</v>
      </c>
      <c r="N124" s="542"/>
      <c r="O124" s="408"/>
      <c r="P124" s="543"/>
      <c r="Q124" s="646" t="s">
        <v>296</v>
      </c>
      <c r="R124" s="554">
        <v>25</v>
      </c>
      <c r="S124" s="555">
        <v>48.899999999999999</v>
      </c>
      <c r="T124" s="641">
        <v>49.100000000000001</v>
      </c>
      <c r="U124" s="647" t="s">
        <v>297</v>
      </c>
      <c r="V124" s="610">
        <v>50</v>
      </c>
      <c r="W124" s="648">
        <v>49.600000000000001</v>
      </c>
      <c r="X124" s="625">
        <v>49.5</v>
      </c>
      <c r="Y124" s="290"/>
      <c r="Z124" s="290"/>
      <c r="AA124" s="290"/>
      <c r="AB124" s="321"/>
      <c r="AC124" s="142"/>
      <c r="AD124" s="142"/>
      <c r="AE124" s="142"/>
      <c r="AF124" s="142"/>
      <c r="AG124" s="142"/>
      <c r="AH124" s="142"/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</row>
    <row r="125" s="142" customFormat="1" ht="25.800000000000001" customHeight="1">
      <c r="A125" s="652"/>
      <c r="B125" s="343" t="s">
        <v>301</v>
      </c>
      <c r="C125" s="649"/>
      <c r="D125" s="653"/>
      <c r="E125" s="346"/>
      <c r="F125" s="346"/>
      <c r="G125" s="346"/>
      <c r="H125" s="403"/>
      <c r="I125" s="403"/>
      <c r="J125" s="403"/>
      <c r="K125" s="404"/>
      <c r="L125" s="541"/>
      <c r="M125" s="292" t="s">
        <v>302</v>
      </c>
      <c r="N125" s="542"/>
      <c r="O125" s="408"/>
      <c r="P125" s="543"/>
      <c r="Q125" s="554" t="s">
        <v>296</v>
      </c>
      <c r="R125" s="559">
        <v>25</v>
      </c>
      <c r="S125" s="560">
        <v>48.899999999999999</v>
      </c>
      <c r="T125" s="641">
        <v>49.100000000000001</v>
      </c>
      <c r="U125" s="442" t="s">
        <v>297</v>
      </c>
      <c r="V125" s="443">
        <v>49</v>
      </c>
      <c r="W125" s="443">
        <v>49.600000000000001</v>
      </c>
      <c r="X125" s="654">
        <v>49.5</v>
      </c>
      <c r="Y125" s="655"/>
      <c r="Z125" s="655"/>
      <c r="AA125" s="290"/>
      <c r="AB125" s="352"/>
      <c r="AC125" s="142"/>
      <c r="AD125" s="142"/>
      <c r="AE125" s="142"/>
      <c r="AF125" s="142"/>
      <c r="AG125" s="142"/>
      <c r="AH125" s="142"/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</row>
    <row r="126" s="142" customFormat="1" ht="25.800000000000001" customHeight="1">
      <c r="A126" s="496"/>
      <c r="B126" s="461"/>
      <c r="C126" s="649"/>
      <c r="D126" s="653"/>
      <c r="E126" s="346"/>
      <c r="F126" s="346"/>
      <c r="G126" s="656" t="s">
        <v>303</v>
      </c>
      <c r="H126" s="403"/>
      <c r="I126" s="403"/>
      <c r="J126" s="403"/>
      <c r="K126" s="404"/>
      <c r="L126" s="266" t="s">
        <v>304</v>
      </c>
      <c r="M126" s="297" t="s">
        <v>305</v>
      </c>
      <c r="N126" s="542"/>
      <c r="O126" s="408"/>
      <c r="P126" s="543"/>
      <c r="Q126" s="564" t="s">
        <v>291</v>
      </c>
      <c r="R126" s="565">
        <v>15</v>
      </c>
      <c r="S126" s="566">
        <v>49.100000000000001</v>
      </c>
      <c r="T126" s="628">
        <v>49.200000000000003</v>
      </c>
      <c r="U126" s="573" t="s">
        <v>266</v>
      </c>
      <c r="V126" s="657">
        <v>61</v>
      </c>
      <c r="W126" s="657">
        <v>49.600000000000001</v>
      </c>
      <c r="X126" s="658">
        <v>49.5</v>
      </c>
      <c r="Y126" s="659">
        <v>0.56000000000000005</v>
      </c>
      <c r="Z126" s="659">
        <v>0.57999999999999996</v>
      </c>
      <c r="AA126" s="659">
        <v>0.69999999999999996</v>
      </c>
      <c r="AB126" s="352"/>
      <c r="AC126" s="142"/>
      <c r="AD126" s="142"/>
      <c r="AE126" s="142"/>
      <c r="AF126" s="142"/>
      <c r="AG126" s="142"/>
      <c r="AH126" s="142"/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</row>
    <row r="127" s="142" customFormat="1" ht="25.800000000000001" customHeight="1">
      <c r="A127" s="496"/>
      <c r="B127" s="461"/>
      <c r="C127" s="649"/>
      <c r="D127" s="653"/>
      <c r="E127" s="346"/>
      <c r="F127" s="346"/>
      <c r="G127" s="656"/>
      <c r="H127" s="403"/>
      <c r="I127" s="403"/>
      <c r="J127" s="403"/>
      <c r="K127" s="404"/>
      <c r="L127" s="660" t="s">
        <v>306</v>
      </c>
      <c r="M127" s="661" t="s">
        <v>307</v>
      </c>
      <c r="N127" s="542"/>
      <c r="O127" s="408"/>
      <c r="P127" s="543"/>
      <c r="Q127" s="553" t="s">
        <v>296</v>
      </c>
      <c r="R127" s="662">
        <v>25</v>
      </c>
      <c r="S127" s="663">
        <v>48.899999999999999</v>
      </c>
      <c r="T127" s="664">
        <v>49.100000000000001</v>
      </c>
      <c r="U127" s="665" t="s">
        <v>308</v>
      </c>
      <c r="V127" s="666">
        <v>44</v>
      </c>
      <c r="W127" s="666">
        <v>49.600000000000001</v>
      </c>
      <c r="X127" s="667">
        <v>49.5</v>
      </c>
      <c r="Y127" s="668">
        <v>0.90000000000000002</v>
      </c>
      <c r="Z127" s="668">
        <v>0.90000000000000002</v>
      </c>
      <c r="AA127" s="669">
        <v>1.1000000000000001</v>
      </c>
      <c r="AB127" s="670" t="s">
        <v>309</v>
      </c>
      <c r="AC127" s="142"/>
      <c r="AD127" s="142"/>
      <c r="AE127" s="142"/>
      <c r="AF127" s="142"/>
      <c r="AG127" s="142"/>
      <c r="AH127" s="142"/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</row>
    <row r="128" s="142" customFormat="1" ht="25.800000000000001" customHeight="1">
      <c r="A128" s="501"/>
      <c r="B128" s="502"/>
      <c r="C128" s="539"/>
      <c r="D128" s="355"/>
      <c r="E128" s="355"/>
      <c r="F128" s="355"/>
      <c r="G128" s="671" t="s">
        <v>310</v>
      </c>
      <c r="H128" s="366"/>
      <c r="I128" s="672" t="s">
        <v>311</v>
      </c>
      <c r="J128" s="673" t="s">
        <v>312</v>
      </c>
      <c r="K128" s="674"/>
      <c r="L128" s="674" t="s">
        <v>311</v>
      </c>
      <c r="M128" s="297" t="s">
        <v>313</v>
      </c>
      <c r="N128" s="542"/>
      <c r="O128" s="408"/>
      <c r="P128" s="543"/>
      <c r="Q128" s="564" t="s">
        <v>291</v>
      </c>
      <c r="R128" s="565">
        <v>15</v>
      </c>
      <c r="S128" s="566">
        <v>49.100000000000001</v>
      </c>
      <c r="T128" s="628">
        <v>49.200000000000003</v>
      </c>
      <c r="U128" s="675" t="s">
        <v>144</v>
      </c>
      <c r="V128" s="676"/>
      <c r="W128" s="676"/>
      <c r="X128" s="677"/>
      <c r="Y128" s="361">
        <v>8.0050000000000008</v>
      </c>
      <c r="Z128" s="320">
        <v>8.0050000000000008</v>
      </c>
      <c r="AA128" s="668">
        <f>7.147+0.858</f>
        <v>8.0050000000000008</v>
      </c>
      <c r="AB128" s="377"/>
      <c r="AC128" s="142"/>
      <c r="AD128" s="142"/>
      <c r="AE128" s="142"/>
      <c r="AF128" s="142"/>
      <c r="AG128" s="142"/>
      <c r="AH128" s="142"/>
      <c r="AI128" s="142"/>
      <c r="AJ128" s="142"/>
      <c r="AK128" s="142"/>
      <c r="AL128" s="142"/>
      <c r="AM128" s="142"/>
      <c r="AN128" s="142"/>
      <c r="AO128" s="142"/>
      <c r="AP128" s="142"/>
      <c r="AQ128" s="142"/>
      <c r="AR128" s="142"/>
      <c r="AS128" s="142"/>
      <c r="AT128" s="142"/>
      <c r="AU128" s="142"/>
      <c r="AV128" s="142"/>
      <c r="AW128" s="142"/>
      <c r="AX128" s="142"/>
      <c r="AY128" s="142"/>
      <c r="AZ128" s="142"/>
      <c r="BA128" s="142"/>
      <c r="BB128" s="142"/>
      <c r="BC128" s="142"/>
      <c r="BD128" s="142"/>
      <c r="BE128" s="142"/>
      <c r="BF128" s="142"/>
      <c r="BG128" s="142"/>
    </row>
    <row r="129" ht="25.800000000000001" customHeight="1">
      <c r="A129" s="501"/>
      <c r="B129" s="502"/>
      <c r="C129" s="539"/>
      <c r="D129" s="355" t="s">
        <v>301</v>
      </c>
      <c r="E129" s="355"/>
      <c r="F129" s="355"/>
      <c r="G129" s="355"/>
      <c r="H129" s="366"/>
      <c r="I129" s="366"/>
      <c r="J129" s="366"/>
      <c r="K129" s="367"/>
      <c r="L129" s="292" t="s">
        <v>267</v>
      </c>
      <c r="M129" s="292" t="s">
        <v>314</v>
      </c>
      <c r="N129" s="542"/>
      <c r="O129" s="408"/>
      <c r="P129" s="543"/>
      <c r="Q129" s="554" t="s">
        <v>296</v>
      </c>
      <c r="R129" s="559">
        <v>25</v>
      </c>
      <c r="S129" s="560">
        <v>48.899999999999999</v>
      </c>
      <c r="T129" s="641">
        <v>49.100000000000001</v>
      </c>
      <c r="U129" s="442" t="s">
        <v>308</v>
      </c>
      <c r="V129" s="443">
        <v>43</v>
      </c>
      <c r="W129" s="443">
        <v>49.600000000000001</v>
      </c>
      <c r="X129" s="654">
        <v>49.5</v>
      </c>
      <c r="Y129" s="320">
        <v>4.2000000000000002</v>
      </c>
      <c r="Z129" s="361">
        <v>3.5</v>
      </c>
      <c r="AA129" s="361">
        <v>4.4000000000000004</v>
      </c>
      <c r="AB129" s="377"/>
      <c r="AC129" s="142"/>
      <c r="AD129" s="142"/>
      <c r="AE129" s="142"/>
      <c r="AF129" s="142"/>
      <c r="AG129" s="142"/>
      <c r="AH129" s="142"/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2"/>
      <c r="AT129" s="142"/>
      <c r="AU129" s="142"/>
      <c r="AV129" s="142"/>
      <c r="AW129" s="142"/>
      <c r="AX129" s="142"/>
      <c r="AY129" s="142"/>
      <c r="AZ129" s="142"/>
      <c r="BA129" s="142"/>
      <c r="BB129" s="142"/>
      <c r="BC129" s="142"/>
      <c r="BD129" s="142"/>
      <c r="BE129" s="142"/>
      <c r="BF129" s="142"/>
      <c r="BG129" s="142"/>
    </row>
    <row r="130" ht="25.800000000000001" customHeight="1">
      <c r="A130" s="501"/>
      <c r="B130" s="502"/>
      <c r="C130" s="460"/>
      <c r="D130" s="365" t="s">
        <v>315</v>
      </c>
      <c r="E130" s="372"/>
      <c r="F130" s="372"/>
      <c r="G130" s="372"/>
      <c r="H130" s="678"/>
      <c r="I130" s="678"/>
      <c r="J130" s="678"/>
      <c r="K130" s="679"/>
      <c r="L130" s="297" t="s">
        <v>316</v>
      </c>
      <c r="M130" s="266" t="s">
        <v>317</v>
      </c>
      <c r="N130" s="542"/>
      <c r="O130" s="408"/>
      <c r="P130" s="543"/>
      <c r="Q130" s="646" t="s">
        <v>296</v>
      </c>
      <c r="R130" s="554">
        <v>25</v>
      </c>
      <c r="S130" s="555">
        <v>48.899999999999999</v>
      </c>
      <c r="T130" s="641">
        <v>49.100000000000001</v>
      </c>
      <c r="U130" s="414" t="s">
        <v>318</v>
      </c>
      <c r="V130" s="415">
        <v>38</v>
      </c>
      <c r="W130" s="414">
        <v>49.600000000000001</v>
      </c>
      <c r="X130" s="416">
        <v>49.579999999999998</v>
      </c>
      <c r="Y130" s="319">
        <v>4</v>
      </c>
      <c r="Z130" s="320">
        <v>3.5</v>
      </c>
      <c r="AA130" s="319">
        <v>3.5</v>
      </c>
      <c r="AB130" s="339"/>
      <c r="AC130" s="142"/>
      <c r="AD130" s="142"/>
      <c r="AE130" s="142"/>
      <c r="AF130" s="142"/>
      <c r="AG130" s="142"/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</row>
    <row r="131" ht="25.800000000000001" customHeight="1">
      <c r="A131" s="562"/>
      <c r="B131" s="680"/>
      <c r="C131" s="501"/>
      <c r="D131" s="372"/>
      <c r="E131" s="372"/>
      <c r="F131" s="372"/>
      <c r="G131" s="372"/>
      <c r="H131" s="678"/>
      <c r="I131" s="678"/>
      <c r="J131" s="678"/>
      <c r="K131" s="679"/>
      <c r="L131" s="297"/>
      <c r="M131" s="266" t="s">
        <v>319</v>
      </c>
      <c r="N131" s="542"/>
      <c r="O131" s="408"/>
      <c r="P131" s="543"/>
      <c r="Q131" s="646" t="s">
        <v>296</v>
      </c>
      <c r="R131" s="559">
        <v>25</v>
      </c>
      <c r="S131" s="560">
        <v>48.899999999999999</v>
      </c>
      <c r="T131" s="641">
        <v>49.100000000000001</v>
      </c>
      <c r="U131" s="428" t="s">
        <v>318</v>
      </c>
      <c r="V131" s="414">
        <v>37</v>
      </c>
      <c r="W131" s="429">
        <v>49.600000000000001</v>
      </c>
      <c r="X131" s="430">
        <v>49.579999999999998</v>
      </c>
      <c r="Y131" s="320"/>
      <c r="Z131" s="320"/>
      <c r="AA131" s="320"/>
      <c r="AB131" s="321"/>
      <c r="AC131" s="142"/>
      <c r="AD131" s="142"/>
      <c r="AE131" s="142"/>
      <c r="AF131" s="142"/>
      <c r="AG131" s="142"/>
      <c r="AH131" s="142"/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</row>
    <row r="132" ht="25.800000000000001" customHeight="1">
      <c r="A132" s="681"/>
      <c r="B132" s="575" t="s">
        <v>132</v>
      </c>
      <c r="C132" s="501"/>
      <c r="D132" s="372"/>
      <c r="E132" s="372"/>
      <c r="F132" s="372"/>
      <c r="G132" s="372"/>
      <c r="H132" s="678"/>
      <c r="I132" s="678"/>
      <c r="J132" s="678"/>
      <c r="K132" s="679"/>
      <c r="L132" s="297"/>
      <c r="M132" s="266" t="s">
        <v>320</v>
      </c>
      <c r="N132" s="542"/>
      <c r="O132" s="408"/>
      <c r="P132" s="543"/>
      <c r="Q132" s="554" t="s">
        <v>296</v>
      </c>
      <c r="R132" s="559">
        <v>25</v>
      </c>
      <c r="S132" s="555">
        <v>48.899999999999999</v>
      </c>
      <c r="T132" s="641">
        <v>49.100000000000001</v>
      </c>
      <c r="U132" s="414" t="s">
        <v>318</v>
      </c>
      <c r="V132" s="429">
        <v>36</v>
      </c>
      <c r="W132" s="414">
        <v>49.600000000000001</v>
      </c>
      <c r="X132" s="438">
        <v>49.579999999999998</v>
      </c>
      <c r="Y132" s="320"/>
      <c r="Z132" s="320"/>
      <c r="AA132" s="320"/>
      <c r="AB132" s="321"/>
      <c r="AC132" s="142"/>
      <c r="AD132" s="142"/>
      <c r="AE132" s="142"/>
      <c r="AF132" s="142"/>
      <c r="AG132" s="142"/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</row>
    <row r="133" ht="25.800000000000001" customHeight="1">
      <c r="A133" s="539"/>
      <c r="B133" s="343" t="s">
        <v>321</v>
      </c>
      <c r="C133" s="562"/>
      <c r="D133" s="356"/>
      <c r="E133" s="356"/>
      <c r="F133" s="356"/>
      <c r="G133" s="356"/>
      <c r="H133" s="678"/>
      <c r="I133" s="678"/>
      <c r="J133" s="678"/>
      <c r="K133" s="679"/>
      <c r="L133" s="266"/>
      <c r="M133" s="266" t="s">
        <v>322</v>
      </c>
      <c r="N133" s="542"/>
      <c r="O133" s="408"/>
      <c r="P133" s="543"/>
      <c r="Q133" s="646" t="s">
        <v>296</v>
      </c>
      <c r="R133" s="682">
        <v>25</v>
      </c>
      <c r="S133" s="555">
        <v>48.899999999999999</v>
      </c>
      <c r="T133" s="683">
        <v>49.100000000000001</v>
      </c>
      <c r="U133" s="428" t="s">
        <v>318</v>
      </c>
      <c r="V133" s="414">
        <v>35</v>
      </c>
      <c r="W133" s="429">
        <v>49.600000000000001</v>
      </c>
      <c r="X133" s="430">
        <v>49.579999999999998</v>
      </c>
      <c r="Y133" s="330"/>
      <c r="Z133" s="330"/>
      <c r="AA133" s="320"/>
      <c r="AB133" s="352"/>
      <c r="AC133" s="142"/>
      <c r="AD133" s="142"/>
      <c r="AE133" s="142"/>
      <c r="AF133" s="142"/>
      <c r="AG133" s="142"/>
      <c r="AH133" s="142"/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</row>
    <row r="134" ht="25.800000000000001" customHeight="1">
      <c r="A134" s="539"/>
      <c r="B134" s="343" t="s">
        <v>247</v>
      </c>
      <c r="C134" s="539"/>
      <c r="D134" s="355" t="s">
        <v>321</v>
      </c>
      <c r="E134" s="356"/>
      <c r="F134" s="356"/>
      <c r="G134" s="356"/>
      <c r="H134" s="366"/>
      <c r="I134" s="366"/>
      <c r="J134" s="366"/>
      <c r="K134" s="367"/>
      <c r="L134" s="266" t="s">
        <v>323</v>
      </c>
      <c r="M134" s="292" t="s">
        <v>324</v>
      </c>
      <c r="N134" s="542"/>
      <c r="O134" s="408"/>
      <c r="P134" s="543"/>
      <c r="Q134" s="684" t="s">
        <v>291</v>
      </c>
      <c r="R134" s="565">
        <v>15</v>
      </c>
      <c r="S134" s="577">
        <v>49.100000000000001</v>
      </c>
      <c r="T134" s="628">
        <v>49.200000000000003</v>
      </c>
      <c r="U134" s="685" t="s">
        <v>325</v>
      </c>
      <c r="V134" s="686">
        <v>46</v>
      </c>
      <c r="W134" s="686">
        <v>49.600000000000001</v>
      </c>
      <c r="X134" s="687">
        <v>49.579999999999998</v>
      </c>
      <c r="Y134" s="361">
        <v>0.10000000000000001</v>
      </c>
      <c r="Z134" s="361">
        <v>0.10000000000000001</v>
      </c>
      <c r="AA134" s="361">
        <v>0.10000000000000001</v>
      </c>
      <c r="AB134" s="377"/>
      <c r="AC134" s="142"/>
      <c r="AD134" s="142"/>
      <c r="AE134" s="142"/>
      <c r="AF134" s="142"/>
      <c r="AG134" s="142"/>
      <c r="AH134" s="142"/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</row>
    <row r="135" s="142" customFormat="1" ht="25.800000000000001" customHeight="1">
      <c r="A135" s="460"/>
      <c r="B135" s="688" t="s">
        <v>132</v>
      </c>
      <c r="C135" s="497"/>
      <c r="D135" s="689" t="s">
        <v>132</v>
      </c>
      <c r="E135" s="365"/>
      <c r="F135" s="365"/>
      <c r="G135" s="365"/>
      <c r="H135" s="366"/>
      <c r="I135" s="366"/>
      <c r="J135" s="366"/>
      <c r="K135" s="367"/>
      <c r="L135" s="311" t="s">
        <v>326</v>
      </c>
      <c r="M135" s="311" t="s">
        <v>327</v>
      </c>
      <c r="N135" s="542"/>
      <c r="O135" s="408"/>
      <c r="P135" s="543"/>
      <c r="Q135" s="690"/>
      <c r="R135" s="691"/>
      <c r="S135" s="692"/>
      <c r="T135" s="693"/>
      <c r="U135" s="694" t="s">
        <v>144</v>
      </c>
      <c r="V135" s="695"/>
      <c r="W135" s="695"/>
      <c r="X135" s="696"/>
      <c r="Y135" s="361">
        <v>5</v>
      </c>
      <c r="Z135" s="320">
        <v>4.7999999999999998</v>
      </c>
      <c r="AA135" s="361">
        <v>2.7999999999999998</v>
      </c>
      <c r="AB135" s="377"/>
      <c r="AC135" s="142"/>
      <c r="AD135" s="142"/>
      <c r="AE135" s="142"/>
      <c r="AF135" s="142"/>
      <c r="AG135" s="142"/>
      <c r="AH135" s="142"/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</row>
    <row r="136" ht="25.800000000000001" customHeight="1">
      <c r="A136" s="501"/>
      <c r="B136" s="697"/>
      <c r="C136" s="539"/>
      <c r="D136" s="355" t="s">
        <v>247</v>
      </c>
      <c r="E136" s="355"/>
      <c r="F136" s="355"/>
      <c r="G136" s="355"/>
      <c r="H136" s="366"/>
      <c r="I136" s="366"/>
      <c r="J136" s="366"/>
      <c r="K136" s="367"/>
      <c r="L136" s="292" t="s">
        <v>328</v>
      </c>
      <c r="M136" s="292" t="s">
        <v>329</v>
      </c>
      <c r="N136" s="542"/>
      <c r="O136" s="408"/>
      <c r="P136" s="543"/>
      <c r="Q136" s="554" t="s">
        <v>296</v>
      </c>
      <c r="R136" s="559">
        <v>25</v>
      </c>
      <c r="S136" s="554">
        <v>48.899999999999999</v>
      </c>
      <c r="T136" s="641">
        <v>49.100000000000001</v>
      </c>
      <c r="U136" s="428" t="s">
        <v>318</v>
      </c>
      <c r="V136" s="429">
        <v>32</v>
      </c>
      <c r="W136" s="429">
        <v>49.600000000000001</v>
      </c>
      <c r="X136" s="438">
        <v>49.579999999999998</v>
      </c>
      <c r="Y136" s="320">
        <v>2.5</v>
      </c>
      <c r="Z136" s="361">
        <v>2.3999999999999999</v>
      </c>
      <c r="AA136" s="361">
        <v>3.2000000000000002</v>
      </c>
      <c r="AB136" s="377"/>
      <c r="AC136" s="142"/>
      <c r="AD136" s="142"/>
      <c r="AE136" s="142"/>
      <c r="AF136" s="142"/>
      <c r="AG136" s="142"/>
      <c r="AH136" s="142"/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  <c r="BB136" s="142"/>
      <c r="BC136" s="142"/>
      <c r="BD136" s="142"/>
      <c r="BE136" s="142"/>
      <c r="BF136" s="142"/>
      <c r="BG136" s="142"/>
    </row>
    <row r="137" s="142" customFormat="1" ht="25.800000000000001" customHeight="1">
      <c r="A137" s="698"/>
      <c r="B137" s="699" t="s">
        <v>330</v>
      </c>
      <c r="C137" s="460"/>
      <c r="D137" s="700" t="s">
        <v>132</v>
      </c>
      <c r="E137" s="700"/>
      <c r="F137" s="700"/>
      <c r="G137" s="700"/>
      <c r="H137" s="366"/>
      <c r="I137" s="366"/>
      <c r="J137" s="366"/>
      <c r="K137" s="367"/>
      <c r="L137" s="468" t="s">
        <v>331</v>
      </c>
      <c r="M137" s="338" t="s">
        <v>332</v>
      </c>
      <c r="N137" s="542"/>
      <c r="O137" s="408"/>
      <c r="P137" s="543"/>
      <c r="Q137" s="646" t="s">
        <v>296</v>
      </c>
      <c r="R137" s="554">
        <v>25</v>
      </c>
      <c r="S137" s="559">
        <v>48.899999999999999</v>
      </c>
      <c r="T137" s="701">
        <v>49.049999999999997</v>
      </c>
      <c r="U137" s="702" t="s">
        <v>318</v>
      </c>
      <c r="V137" s="703">
        <v>31</v>
      </c>
      <c r="W137" s="414">
        <v>49.600000000000001</v>
      </c>
      <c r="X137" s="438">
        <v>49.549999999999997</v>
      </c>
      <c r="Y137" s="704">
        <v>2.2999999999999998</v>
      </c>
      <c r="Z137" s="705">
        <v>2.1000000000000001</v>
      </c>
      <c r="AA137" s="704">
        <v>2.1000000000000001</v>
      </c>
      <c r="AB137" s="339"/>
      <c r="AC137" s="142"/>
      <c r="AD137" s="142"/>
      <c r="AE137" s="142"/>
      <c r="AF137" s="142"/>
      <c r="AG137" s="142"/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</row>
    <row r="138" s="142" customFormat="1" ht="25.800000000000001" customHeight="1">
      <c r="A138" s="706"/>
      <c r="B138" s="522" t="s">
        <v>176</v>
      </c>
      <c r="C138" s="501"/>
      <c r="D138" s="707"/>
      <c r="E138" s="707"/>
      <c r="F138" s="707"/>
      <c r="G138" s="707"/>
      <c r="H138" s="523"/>
      <c r="I138" s="523"/>
      <c r="J138" s="523"/>
      <c r="K138" s="708"/>
      <c r="L138" s="305"/>
      <c r="M138" s="338" t="s">
        <v>333</v>
      </c>
      <c r="N138" s="542"/>
      <c r="O138" s="408"/>
      <c r="P138" s="543"/>
      <c r="Q138" s="646" t="s">
        <v>296</v>
      </c>
      <c r="R138" s="559">
        <v>25</v>
      </c>
      <c r="S138" s="559">
        <v>48.899999999999999</v>
      </c>
      <c r="T138" s="709">
        <v>49.049999999999997</v>
      </c>
      <c r="U138" s="442" t="s">
        <v>318</v>
      </c>
      <c r="V138" s="414">
        <v>30</v>
      </c>
      <c r="W138" s="443">
        <v>49.600000000000001</v>
      </c>
      <c r="X138" s="654">
        <v>49.549999999999997</v>
      </c>
      <c r="Y138" s="445"/>
      <c r="Z138" s="445"/>
      <c r="AA138" s="418"/>
      <c r="AB138" s="339"/>
      <c r="AC138" s="142"/>
      <c r="AD138" s="142"/>
      <c r="AE138" s="142"/>
      <c r="AF138" s="142"/>
      <c r="AG138" s="142"/>
      <c r="AH138" s="142"/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  <c r="BB138" s="142"/>
      <c r="BC138" s="142"/>
      <c r="BD138" s="142"/>
      <c r="BE138" s="142"/>
      <c r="BF138" s="142"/>
      <c r="BG138" s="142"/>
    </row>
    <row r="139" ht="25.800000000000001" customHeight="1">
      <c r="A139" s="710"/>
      <c r="B139" s="461" t="s">
        <v>176</v>
      </c>
      <c r="C139" s="698"/>
      <c r="D139" s="711" t="s">
        <v>330</v>
      </c>
      <c r="E139" s="711"/>
      <c r="F139" s="711"/>
      <c r="G139" s="699"/>
      <c r="H139" s="526">
        <v>0.25</v>
      </c>
      <c r="I139" s="712"/>
      <c r="J139" s="712"/>
      <c r="K139" s="713"/>
      <c r="L139" s="602" t="s">
        <v>289</v>
      </c>
      <c r="M139" s="392" t="s">
        <v>334</v>
      </c>
      <c r="N139" s="603"/>
      <c r="O139" s="604"/>
      <c r="P139" s="605"/>
      <c r="Q139" s="564" t="s">
        <v>291</v>
      </c>
      <c r="R139" s="565">
        <v>15</v>
      </c>
      <c r="S139" s="566">
        <v>49.100000000000001</v>
      </c>
      <c r="T139" s="628">
        <v>49.200000000000003</v>
      </c>
      <c r="U139" s="694" t="s">
        <v>144</v>
      </c>
      <c r="V139" s="517"/>
      <c r="W139" s="517"/>
      <c r="X139" s="583"/>
      <c r="Y139" s="613">
        <v>0</v>
      </c>
      <c r="Z139" s="320">
        <v>0</v>
      </c>
      <c r="AA139" s="613">
        <v>0</v>
      </c>
      <c r="AB139" s="339" t="s">
        <v>192</v>
      </c>
      <c r="AC139" s="142"/>
      <c r="AD139" s="142"/>
      <c r="AE139" s="142"/>
      <c r="AF139" s="142"/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</row>
    <row r="140" ht="25.800000000000001" customHeight="1">
      <c r="A140" s="484"/>
      <c r="B140" s="470"/>
      <c r="C140" s="706"/>
      <c r="D140" s="714" t="s">
        <v>176</v>
      </c>
      <c r="E140" s="714"/>
      <c r="F140" s="714"/>
      <c r="G140" s="714"/>
      <c r="H140" s="715"/>
      <c r="I140" s="715"/>
      <c r="J140" s="715"/>
      <c r="K140" s="716"/>
      <c r="L140" s="406" t="s">
        <v>335</v>
      </c>
      <c r="M140" s="406" t="s">
        <v>336</v>
      </c>
      <c r="N140" s="717">
        <v>4</v>
      </c>
      <c r="O140" s="718">
        <v>0.29999999999999999</v>
      </c>
      <c r="P140" s="719">
        <v>48.200000000000003</v>
      </c>
      <c r="Q140" s="720" t="s">
        <v>337</v>
      </c>
      <c r="R140" s="721">
        <v>20</v>
      </c>
      <c r="S140" s="721">
        <v>49.100000000000001</v>
      </c>
      <c r="T140" s="628">
        <v>49.200000000000003</v>
      </c>
      <c r="U140" s="568" t="s">
        <v>318</v>
      </c>
      <c r="V140" s="569">
        <v>30</v>
      </c>
      <c r="W140" s="569">
        <v>49.600000000000001</v>
      </c>
      <c r="X140" s="570">
        <v>49.549999999999997</v>
      </c>
      <c r="Y140" s="561">
        <v>3.1499999999999999</v>
      </c>
      <c r="Z140" s="561">
        <v>4.3540000000000001</v>
      </c>
      <c r="AA140" s="320">
        <v>4.274</v>
      </c>
      <c r="AB140" s="722"/>
      <c r="AC140" s="142"/>
      <c r="AD140" s="142"/>
      <c r="AE140" s="142"/>
      <c r="AF140" s="142"/>
      <c r="AG140" s="142"/>
      <c r="AH140" s="142"/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  <c r="BB140" s="142"/>
      <c r="BC140" s="142"/>
      <c r="BD140" s="142"/>
      <c r="BE140" s="142"/>
      <c r="BF140" s="142"/>
      <c r="BG140" s="142"/>
    </row>
    <row r="141" ht="25.800000000000001" customHeight="1">
      <c r="A141" s="484"/>
      <c r="B141" s="470"/>
      <c r="C141" s="552"/>
      <c r="D141" s="372"/>
      <c r="E141" s="372"/>
      <c r="F141" s="372"/>
      <c r="G141" s="671" t="s">
        <v>310</v>
      </c>
      <c r="H141" s="366"/>
      <c r="I141" s="366"/>
      <c r="J141" s="366"/>
      <c r="K141" s="367"/>
      <c r="L141" s="292" t="s">
        <v>338</v>
      </c>
      <c r="M141" s="266" t="s">
        <v>339</v>
      </c>
      <c r="N141" s="542"/>
      <c r="O141" s="408"/>
      <c r="P141" s="543"/>
      <c r="Q141" s="720" t="s">
        <v>337</v>
      </c>
      <c r="R141" s="721">
        <v>20</v>
      </c>
      <c r="S141" s="721">
        <v>49.100000000000001</v>
      </c>
      <c r="T141" s="628">
        <v>49.200000000000003</v>
      </c>
      <c r="U141" s="568" t="s">
        <v>340</v>
      </c>
      <c r="V141" s="569">
        <v>25</v>
      </c>
      <c r="W141" s="569">
        <v>49.600000000000001</v>
      </c>
      <c r="X141" s="570">
        <v>49.549999999999997</v>
      </c>
      <c r="Y141" s="361">
        <v>5.5899999999999999</v>
      </c>
      <c r="Z141" s="361">
        <v>7</v>
      </c>
      <c r="AA141" s="361">
        <v>6.71</v>
      </c>
      <c r="AB141" s="352"/>
      <c r="AC141" s="142"/>
      <c r="AD141" s="142"/>
      <c r="AE141" s="142"/>
      <c r="AF141" s="142"/>
      <c r="AG141" s="142"/>
      <c r="AH141" s="142"/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</row>
    <row r="142" ht="25.800000000000001" customHeight="1">
      <c r="A142" s="490"/>
      <c r="B142" s="463"/>
      <c r="C142" s="710"/>
      <c r="D142" s="365" t="s">
        <v>176</v>
      </c>
      <c r="E142" s="372"/>
      <c r="F142" s="372"/>
      <c r="G142" s="372"/>
      <c r="H142" s="366"/>
      <c r="I142" s="366"/>
      <c r="J142" s="366"/>
      <c r="K142" s="367"/>
      <c r="L142" s="266" t="s">
        <v>341</v>
      </c>
      <c r="M142" s="266" t="s">
        <v>342</v>
      </c>
      <c r="N142" s="542"/>
      <c r="O142" s="408"/>
      <c r="P142" s="543"/>
      <c r="Q142" s="720" t="s">
        <v>337</v>
      </c>
      <c r="R142" s="721">
        <v>20</v>
      </c>
      <c r="S142" s="721">
        <v>49.100000000000001</v>
      </c>
      <c r="T142" s="628">
        <v>49.200000000000003</v>
      </c>
      <c r="U142" s="723" t="s">
        <v>343</v>
      </c>
      <c r="V142" s="724">
        <v>20</v>
      </c>
      <c r="W142" s="724">
        <v>49.600000000000001</v>
      </c>
      <c r="X142" s="725">
        <v>49.549999999999997</v>
      </c>
      <c r="Y142" s="361">
        <v>4.0999999999999996</v>
      </c>
      <c r="Z142" s="320">
        <v>6.2999999999999998</v>
      </c>
      <c r="AA142" s="361">
        <v>6.4000000000000004</v>
      </c>
      <c r="AB142" s="352" t="s">
        <v>150</v>
      </c>
      <c r="AC142" s="142"/>
      <c r="AD142" s="142"/>
      <c r="AE142" s="142"/>
      <c r="AF142" s="142"/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</row>
    <row r="143" ht="25.800000000000001" customHeight="1">
      <c r="A143" s="726"/>
      <c r="B143" s="727"/>
      <c r="C143" s="484"/>
      <c r="D143" s="479"/>
      <c r="E143" s="479"/>
      <c r="F143" s="479"/>
      <c r="G143" s="479"/>
      <c r="H143" s="38"/>
      <c r="I143" s="38"/>
      <c r="J143" s="38"/>
      <c r="K143" s="182"/>
      <c r="L143" s="292" t="s">
        <v>341</v>
      </c>
      <c r="M143" s="266" t="s">
        <v>344</v>
      </c>
      <c r="N143" s="542"/>
      <c r="O143" s="408"/>
      <c r="P143" s="543"/>
      <c r="Q143" s="720" t="s">
        <v>337</v>
      </c>
      <c r="R143" s="721">
        <v>20</v>
      </c>
      <c r="S143" s="721">
        <v>49.100000000000001</v>
      </c>
      <c r="T143" s="628">
        <v>49.200000000000003</v>
      </c>
      <c r="U143" s="568" t="s">
        <v>345</v>
      </c>
      <c r="V143" s="569">
        <v>15</v>
      </c>
      <c r="W143" s="569">
        <v>49.600000000000001</v>
      </c>
      <c r="X143" s="570">
        <v>49.549999999999997</v>
      </c>
      <c r="Y143" s="361">
        <v>1.6799999999999999</v>
      </c>
      <c r="Z143" s="361">
        <v>1.8200000000000001</v>
      </c>
      <c r="AA143" s="361">
        <v>1.9199999999999999</v>
      </c>
      <c r="AB143" s="377"/>
      <c r="AC143" s="142"/>
      <c r="AD143" s="142"/>
      <c r="AE143" s="142"/>
      <c r="AF143" s="142"/>
      <c r="AG143" s="142"/>
      <c r="AH143" s="142"/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  <c r="BB143" s="142"/>
      <c r="BC143" s="142"/>
      <c r="BD143" s="142"/>
      <c r="BE143" s="142"/>
      <c r="BF143" s="142"/>
      <c r="BG143" s="142"/>
    </row>
    <row r="144" ht="25.800000000000001" customHeight="1">
      <c r="A144" s="728" t="s">
        <v>346</v>
      </c>
      <c r="B144" s="729" t="s">
        <v>132</v>
      </c>
      <c r="C144" s="490"/>
      <c r="D144" s="471"/>
      <c r="E144" s="471"/>
      <c r="F144" s="471"/>
      <c r="G144" s="471"/>
      <c r="H144" s="523"/>
      <c r="I144" s="523"/>
      <c r="J144" s="523"/>
      <c r="K144" s="708"/>
      <c r="L144" s="292" t="s">
        <v>341</v>
      </c>
      <c r="M144" s="292" t="s">
        <v>347</v>
      </c>
      <c r="N144" s="542"/>
      <c r="O144" s="408"/>
      <c r="P144" s="543"/>
      <c r="Q144" s="720" t="s">
        <v>337</v>
      </c>
      <c r="R144" s="721">
        <v>20</v>
      </c>
      <c r="S144" s="721">
        <v>49.100000000000001</v>
      </c>
      <c r="T144" s="628">
        <v>49.200000000000003</v>
      </c>
      <c r="U144" s="568" t="s">
        <v>348</v>
      </c>
      <c r="V144" s="569">
        <v>10</v>
      </c>
      <c r="W144" s="569">
        <v>49.600000000000001</v>
      </c>
      <c r="X144" s="570">
        <v>49.549999999999997</v>
      </c>
      <c r="Y144" s="361">
        <v>3.3999999999999999</v>
      </c>
      <c r="Z144" s="361">
        <v>5.0999999999999996</v>
      </c>
      <c r="AA144" s="320">
        <v>4.7999999999999998</v>
      </c>
      <c r="AB144" s="377" t="s">
        <v>150</v>
      </c>
      <c r="AC144" s="142"/>
      <c r="AD144" s="142"/>
      <c r="AE144" s="142"/>
      <c r="AF144" s="142"/>
      <c r="AG144" s="142"/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</row>
    <row r="145" ht="25.800000000000001" customHeight="1">
      <c r="A145" s="432"/>
      <c r="B145" s="433"/>
      <c r="C145" s="730"/>
      <c r="D145" s="730"/>
      <c r="E145" s="598"/>
      <c r="F145" s="598"/>
      <c r="G145" s="592"/>
      <c r="H145" s="526">
        <v>-1.1000000000000001</v>
      </c>
      <c r="I145" s="712"/>
      <c r="J145" s="712"/>
      <c r="K145" s="713"/>
      <c r="L145" s="602" t="s">
        <v>254</v>
      </c>
      <c r="M145" s="731" t="s">
        <v>349</v>
      </c>
      <c r="N145" s="603"/>
      <c r="O145" s="604"/>
      <c r="P145" s="605"/>
      <c r="Q145" s="326"/>
      <c r="R145" s="328"/>
      <c r="S145" s="328"/>
      <c r="T145" s="732"/>
      <c r="U145" s="516" t="s">
        <v>144</v>
      </c>
      <c r="V145" s="517"/>
      <c r="W145" s="517"/>
      <c r="X145" s="583"/>
      <c r="Y145" s="613">
        <v>5.9900000000000002</v>
      </c>
      <c r="Z145" s="613">
        <v>6.0099999999999998</v>
      </c>
      <c r="AA145" s="613">
        <v>6.0199999999999996</v>
      </c>
      <c r="AB145" s="733"/>
      <c r="AC145" s="142"/>
      <c r="AD145" s="142"/>
      <c r="AE145" s="142"/>
      <c r="AF145" s="142"/>
      <c r="AG145" s="142"/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  <c r="BB145" s="142"/>
      <c r="BC145" s="142"/>
      <c r="BD145" s="142"/>
      <c r="BE145" s="142"/>
      <c r="BF145" s="142"/>
      <c r="BG145" s="142"/>
    </row>
    <row r="146" ht="25.800000000000001" customHeight="1">
      <c r="A146" s="432" t="s">
        <v>350</v>
      </c>
      <c r="B146" s="433"/>
      <c r="C146" s="734" t="s">
        <v>346</v>
      </c>
      <c r="D146" s="735" t="s">
        <v>132</v>
      </c>
      <c r="E146" s="279"/>
      <c r="F146" s="279"/>
      <c r="G146" s="279"/>
      <c r="H146" s="736"/>
      <c r="I146" s="736"/>
      <c r="J146" s="736"/>
      <c r="K146" s="737"/>
      <c r="L146" s="738" t="s">
        <v>331</v>
      </c>
      <c r="M146" s="739" t="s">
        <v>351</v>
      </c>
      <c r="N146" s="717">
        <v>5</v>
      </c>
      <c r="O146" s="718">
        <v>0.29999999999999999</v>
      </c>
      <c r="P146" s="740">
        <v>48</v>
      </c>
      <c r="Q146" s="554" t="s">
        <v>352</v>
      </c>
      <c r="R146" s="545">
        <v>30</v>
      </c>
      <c r="S146" s="554">
        <v>48.899999999999999</v>
      </c>
      <c r="T146" s="741">
        <v>49.100000000000001</v>
      </c>
      <c r="U146" s="742" t="s">
        <v>353</v>
      </c>
      <c r="V146" s="743">
        <v>129</v>
      </c>
      <c r="W146" s="742">
        <v>49.5</v>
      </c>
      <c r="X146" s="744">
        <v>49.479999999999997</v>
      </c>
      <c r="Y146" s="745">
        <v>2</v>
      </c>
      <c r="Z146" s="320">
        <v>4</v>
      </c>
      <c r="AA146" s="745">
        <v>4.2000000000000002</v>
      </c>
      <c r="AB146" s="321"/>
      <c r="AC146" s="142"/>
      <c r="AD146" s="142"/>
      <c r="AE146" s="142"/>
      <c r="AF146" s="142"/>
      <c r="AG146" s="142"/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</row>
    <row r="147" s="142" customFormat="1" ht="25.800000000000001" customHeight="1">
      <c r="A147" s="432" t="s">
        <v>354</v>
      </c>
      <c r="B147" s="433"/>
      <c r="C147" s="432"/>
      <c r="D147" s="279"/>
      <c r="E147" s="279"/>
      <c r="F147" s="279"/>
      <c r="G147" s="279"/>
      <c r="H147" s="746"/>
      <c r="I147" s="746"/>
      <c r="J147" s="746"/>
      <c r="K147" s="747"/>
      <c r="L147" s="446"/>
      <c r="M147" s="338" t="s">
        <v>355</v>
      </c>
      <c r="N147" s="542"/>
      <c r="O147" s="408"/>
      <c r="P147" s="748"/>
      <c r="Q147" s="646" t="s">
        <v>352</v>
      </c>
      <c r="R147" s="554">
        <v>30</v>
      </c>
      <c r="S147" s="559">
        <v>48.899999999999999</v>
      </c>
      <c r="T147" s="641">
        <v>49.100000000000001</v>
      </c>
      <c r="U147" s="749" t="s">
        <v>353</v>
      </c>
      <c r="V147" s="750">
        <v>128</v>
      </c>
      <c r="W147" s="751">
        <v>49.5</v>
      </c>
      <c r="X147" s="752">
        <v>49.479999999999997</v>
      </c>
      <c r="Y147" s="320"/>
      <c r="Z147" s="320"/>
      <c r="AA147" s="320"/>
      <c r="AB147" s="321"/>
      <c r="AC147" s="142"/>
      <c r="AD147" s="142"/>
      <c r="AE147" s="142"/>
      <c r="AF147" s="142"/>
      <c r="AG147" s="142"/>
      <c r="AH147" s="142"/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</row>
    <row r="148" ht="25.800000000000001" customHeight="1">
      <c r="A148" s="432"/>
      <c r="B148" s="433"/>
      <c r="C148" s="432" t="s">
        <v>350</v>
      </c>
      <c r="D148" s="279"/>
      <c r="E148" s="279"/>
      <c r="F148" s="279"/>
      <c r="G148" s="279"/>
      <c r="H148" s="746"/>
      <c r="I148" s="746"/>
      <c r="J148" s="746"/>
      <c r="K148" s="747"/>
      <c r="L148" s="446"/>
      <c r="M148" s="338" t="s">
        <v>356</v>
      </c>
      <c r="N148" s="542"/>
      <c r="O148" s="408"/>
      <c r="P148" s="748"/>
      <c r="Q148" s="554" t="s">
        <v>352</v>
      </c>
      <c r="R148" s="559">
        <v>30</v>
      </c>
      <c r="S148" s="559">
        <v>48.899999999999999</v>
      </c>
      <c r="T148" s="641">
        <v>49.100000000000001</v>
      </c>
      <c r="U148" s="742" t="s">
        <v>353</v>
      </c>
      <c r="V148" s="753">
        <v>127</v>
      </c>
      <c r="W148" s="742">
        <v>49.5</v>
      </c>
      <c r="X148" s="754">
        <v>49.479999999999997</v>
      </c>
      <c r="Y148" s="320"/>
      <c r="Z148" s="320"/>
      <c r="AA148" s="320"/>
      <c r="AB148" s="324"/>
      <c r="AC148" s="142"/>
      <c r="AD148" s="142"/>
      <c r="AE148" s="142"/>
      <c r="AF148" s="142"/>
      <c r="AG148" s="142"/>
      <c r="AH148" s="142"/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  <c r="BB148" s="142"/>
      <c r="BC148" s="142"/>
      <c r="BD148" s="142"/>
      <c r="BE148" s="142"/>
      <c r="BF148" s="142"/>
      <c r="BG148" s="142"/>
    </row>
    <row r="149" ht="25.800000000000001" customHeight="1">
      <c r="A149" s="755" t="s">
        <v>357</v>
      </c>
      <c r="B149" s="756"/>
      <c r="C149" s="432" t="s">
        <v>354</v>
      </c>
      <c r="D149" s="279"/>
      <c r="E149" s="279"/>
      <c r="F149" s="279"/>
      <c r="G149" s="279"/>
      <c r="H149" s="746"/>
      <c r="I149" s="746"/>
      <c r="J149" s="746"/>
      <c r="K149" s="747"/>
      <c r="L149" s="446"/>
      <c r="M149" s="338" t="s">
        <v>358</v>
      </c>
      <c r="N149" s="542"/>
      <c r="O149" s="408"/>
      <c r="P149" s="748"/>
      <c r="Q149" s="646" t="s">
        <v>352</v>
      </c>
      <c r="R149" s="554">
        <v>30</v>
      </c>
      <c r="S149" s="559">
        <v>48.899999999999999</v>
      </c>
      <c r="T149" s="641">
        <v>49.100000000000001</v>
      </c>
      <c r="U149" s="749" t="s">
        <v>353</v>
      </c>
      <c r="V149" s="750">
        <v>126</v>
      </c>
      <c r="W149" s="751">
        <v>49.5</v>
      </c>
      <c r="X149" s="752">
        <v>49.479999999999997</v>
      </c>
      <c r="Y149" s="320"/>
      <c r="Z149" s="320"/>
      <c r="AA149" s="320"/>
      <c r="AB149" s="324"/>
      <c r="AC149" s="142"/>
      <c r="AD149" s="142"/>
      <c r="AE149" s="142"/>
      <c r="AF149" s="142"/>
      <c r="AG149" s="142"/>
      <c r="AH149" s="142"/>
      <c r="AI149" s="142"/>
      <c r="AJ149" s="142"/>
      <c r="AK149" s="142"/>
      <c r="AL149" s="142"/>
      <c r="AM149" s="142"/>
      <c r="AN149" s="142"/>
      <c r="AO149" s="142"/>
      <c r="AP149" s="142"/>
      <c r="AQ149" s="142"/>
      <c r="AR149" s="142"/>
      <c r="AS149" s="142"/>
      <c r="AT149" s="142"/>
      <c r="AU149" s="142"/>
      <c r="AV149" s="142"/>
      <c r="AW149" s="142"/>
      <c r="AX149" s="142"/>
      <c r="AY149" s="142"/>
      <c r="AZ149" s="142"/>
      <c r="BA149" s="142"/>
      <c r="BB149" s="142"/>
      <c r="BC149" s="142"/>
      <c r="BD149" s="142"/>
      <c r="BE149" s="142"/>
      <c r="BF149" s="142"/>
      <c r="BG149" s="142"/>
    </row>
    <row r="150" s="142" customFormat="1" ht="25.800000000000001" customHeight="1">
      <c r="A150" s="496"/>
      <c r="B150" s="493" t="s">
        <v>315</v>
      </c>
      <c r="C150" s="432"/>
      <c r="D150" s="279"/>
      <c r="E150" s="279"/>
      <c r="F150" s="279"/>
      <c r="G150" s="279"/>
      <c r="H150" s="746"/>
      <c r="I150" s="746"/>
      <c r="J150" s="746"/>
      <c r="K150" s="747"/>
      <c r="L150" s="446"/>
      <c r="M150" s="338" t="s">
        <v>359</v>
      </c>
      <c r="N150" s="542"/>
      <c r="O150" s="408"/>
      <c r="P150" s="748"/>
      <c r="Q150" s="554" t="s">
        <v>352</v>
      </c>
      <c r="R150" s="559">
        <v>30</v>
      </c>
      <c r="S150" s="559">
        <v>48.899999999999999</v>
      </c>
      <c r="T150" s="641">
        <v>49.100000000000001</v>
      </c>
      <c r="U150" s="742" t="s">
        <v>353</v>
      </c>
      <c r="V150" s="753">
        <v>125</v>
      </c>
      <c r="W150" s="742">
        <v>49.5</v>
      </c>
      <c r="X150" s="754">
        <v>49.479999999999997</v>
      </c>
      <c r="Y150" s="320"/>
      <c r="Z150" s="320"/>
      <c r="AA150" s="320"/>
      <c r="AB150" s="324"/>
      <c r="AC150" s="142"/>
      <c r="AD150" s="142"/>
      <c r="AE150" s="142"/>
      <c r="AF150" s="142"/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2"/>
      <c r="BA150" s="142"/>
      <c r="BB150" s="142"/>
      <c r="BC150" s="142"/>
      <c r="BD150" s="142"/>
      <c r="BE150" s="142"/>
      <c r="BF150" s="142"/>
      <c r="BG150" s="142"/>
    </row>
    <row r="151" ht="25.800000000000001" customHeight="1">
      <c r="A151" s="432"/>
      <c r="B151" s="433"/>
      <c r="C151" s="755" t="s">
        <v>357</v>
      </c>
      <c r="D151" s="346"/>
      <c r="E151" s="346"/>
      <c r="F151" s="346"/>
      <c r="G151" s="346"/>
      <c r="H151" s="746"/>
      <c r="I151" s="746"/>
      <c r="J151" s="746"/>
      <c r="K151" s="747"/>
      <c r="L151" s="305"/>
      <c r="M151" s="338" t="s">
        <v>360</v>
      </c>
      <c r="N151" s="542"/>
      <c r="O151" s="408"/>
      <c r="P151" s="748"/>
      <c r="Q151" s="646" t="s">
        <v>352</v>
      </c>
      <c r="R151" s="682">
        <v>30</v>
      </c>
      <c r="S151" s="559">
        <v>48.899999999999999</v>
      </c>
      <c r="T151" s="683">
        <v>49.100000000000001</v>
      </c>
      <c r="U151" s="749" t="s">
        <v>353</v>
      </c>
      <c r="V151" s="750">
        <v>124</v>
      </c>
      <c r="W151" s="751">
        <v>49.5</v>
      </c>
      <c r="X151" s="752">
        <v>49.479999999999997</v>
      </c>
      <c r="Y151" s="320"/>
      <c r="Z151" s="320"/>
      <c r="AA151" s="330"/>
      <c r="AB151" s="337"/>
      <c r="AC151" s="142"/>
      <c r="AD151" s="142"/>
      <c r="AE151" s="142"/>
      <c r="AF151" s="142"/>
      <c r="AG151" s="142"/>
      <c r="AH151" s="142"/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42"/>
      <c r="AV151" s="142"/>
      <c r="AW151" s="142"/>
      <c r="AX151" s="142"/>
      <c r="AY151" s="142"/>
      <c r="AZ151" s="142"/>
      <c r="BA151" s="142"/>
      <c r="BB151" s="142"/>
      <c r="BC151" s="142"/>
      <c r="BD151" s="142"/>
      <c r="BE151" s="142"/>
      <c r="BF151" s="142"/>
      <c r="BG151" s="142"/>
    </row>
    <row r="152" ht="25.800000000000001" customHeight="1">
      <c r="A152" s="432"/>
      <c r="B152" s="433"/>
      <c r="C152" s="496"/>
      <c r="D152" s="308" t="s">
        <v>315</v>
      </c>
      <c r="E152" s="308"/>
      <c r="F152" s="308"/>
      <c r="G152" s="308"/>
      <c r="H152" s="309"/>
      <c r="I152" s="309"/>
      <c r="J152" s="309"/>
      <c r="K152" s="310"/>
      <c r="L152" s="468" t="s">
        <v>361</v>
      </c>
      <c r="M152" s="266" t="s">
        <v>362</v>
      </c>
      <c r="N152" s="542"/>
      <c r="O152" s="408"/>
      <c r="P152" s="748"/>
      <c r="Q152" s="564" t="s">
        <v>363</v>
      </c>
      <c r="R152" s="565">
        <v>25</v>
      </c>
      <c r="S152" s="565">
        <v>49.100000000000001</v>
      </c>
      <c r="T152" s="757">
        <v>49.200000000000003</v>
      </c>
      <c r="U152" s="758" t="s">
        <v>353</v>
      </c>
      <c r="V152" s="759">
        <v>161</v>
      </c>
      <c r="W152" s="759">
        <v>49.5</v>
      </c>
      <c r="X152" s="760">
        <v>49.399999999999999</v>
      </c>
      <c r="Y152" s="319">
        <v>0.80000000000000004</v>
      </c>
      <c r="Z152" s="319">
        <v>1.2</v>
      </c>
      <c r="AA152" s="319">
        <v>0.80000000000000004</v>
      </c>
      <c r="AB152" s="339"/>
      <c r="AC152" s="142"/>
      <c r="AD152" s="142"/>
      <c r="AE152" s="142"/>
      <c r="AF152" s="142"/>
      <c r="AG152" s="142"/>
      <c r="AH152" s="142"/>
      <c r="AI152" s="142"/>
      <c r="AJ152" s="142"/>
      <c r="AK152" s="142"/>
      <c r="AL152" s="142"/>
      <c r="AM152" s="142"/>
      <c r="AN152" s="142"/>
      <c r="AO152" s="142"/>
      <c r="AP152" s="142"/>
      <c r="AQ152" s="142"/>
      <c r="AR152" s="142"/>
      <c r="AS152" s="142"/>
      <c r="AT152" s="142"/>
      <c r="AU152" s="142"/>
      <c r="AV152" s="142"/>
      <c r="AW152" s="142"/>
      <c r="AX152" s="142"/>
      <c r="AY152" s="142"/>
      <c r="AZ152" s="142"/>
      <c r="BA152" s="142"/>
      <c r="BB152" s="142"/>
      <c r="BC152" s="142"/>
      <c r="BD152" s="142"/>
      <c r="BE152" s="142"/>
      <c r="BF152" s="142"/>
      <c r="BG152" s="142"/>
    </row>
    <row r="153" ht="25.800000000000001" customHeight="1">
      <c r="A153" s="432"/>
      <c r="B153" s="433"/>
      <c r="C153" s="432"/>
      <c r="D153" s="279"/>
      <c r="E153" s="279"/>
      <c r="F153" s="279"/>
      <c r="G153" s="279"/>
      <c r="H153" s="309"/>
      <c r="I153" s="309"/>
      <c r="J153" s="309"/>
      <c r="K153" s="310"/>
      <c r="L153" s="446"/>
      <c r="M153" s="266" t="s">
        <v>364</v>
      </c>
      <c r="N153" s="542"/>
      <c r="O153" s="408"/>
      <c r="P153" s="748"/>
      <c r="Q153" s="564" t="s">
        <v>363</v>
      </c>
      <c r="R153" s="565">
        <v>25</v>
      </c>
      <c r="S153" s="565">
        <v>49.100000000000001</v>
      </c>
      <c r="T153" s="757">
        <v>49.200000000000003</v>
      </c>
      <c r="U153" s="758" t="s">
        <v>353</v>
      </c>
      <c r="V153" s="759">
        <v>160</v>
      </c>
      <c r="W153" s="759">
        <v>49.5</v>
      </c>
      <c r="X153" s="760">
        <v>49.399999999999999</v>
      </c>
      <c r="Y153" s="320"/>
      <c r="Z153" s="320"/>
      <c r="AA153" s="320"/>
      <c r="AB153" s="324"/>
      <c r="AC153" s="142"/>
      <c r="AD153" s="142"/>
      <c r="AE153" s="142"/>
      <c r="AF153" s="142"/>
      <c r="AG153" s="142"/>
      <c r="AH153" s="142"/>
      <c r="AI153" s="142"/>
      <c r="AJ153" s="142"/>
      <c r="AK153" s="142"/>
      <c r="AL153" s="142"/>
      <c r="AM153" s="142"/>
      <c r="AN153" s="142"/>
      <c r="AO153" s="142"/>
      <c r="AP153" s="142"/>
      <c r="AQ153" s="142"/>
      <c r="AR153" s="142"/>
      <c r="AS153" s="142"/>
      <c r="AT153" s="142"/>
      <c r="AU153" s="142"/>
      <c r="AV153" s="142"/>
      <c r="AW153" s="142"/>
      <c r="AX153" s="142"/>
      <c r="AY153" s="142"/>
      <c r="AZ153" s="142"/>
      <c r="BA153" s="142"/>
      <c r="BB153" s="142"/>
      <c r="BC153" s="142"/>
      <c r="BD153" s="142"/>
      <c r="BE153" s="142"/>
      <c r="BF153" s="142"/>
      <c r="BG153" s="142"/>
    </row>
    <row r="154" ht="25.800000000000001" customHeight="1">
      <c r="A154" s="432"/>
      <c r="B154" s="433"/>
      <c r="C154" s="432"/>
      <c r="D154" s="279"/>
      <c r="E154" s="279"/>
      <c r="F154" s="279"/>
      <c r="G154" s="279"/>
      <c r="H154" s="309"/>
      <c r="I154" s="309"/>
      <c r="J154" s="309"/>
      <c r="K154" s="310"/>
      <c r="L154" s="446"/>
      <c r="M154" s="266" t="s">
        <v>365</v>
      </c>
      <c r="N154" s="542"/>
      <c r="O154" s="408"/>
      <c r="P154" s="748"/>
      <c r="Q154" s="564" t="s">
        <v>363</v>
      </c>
      <c r="R154" s="565">
        <v>25</v>
      </c>
      <c r="S154" s="565">
        <v>49.100000000000001</v>
      </c>
      <c r="T154" s="757">
        <v>49.200000000000003</v>
      </c>
      <c r="U154" s="758" t="s">
        <v>353</v>
      </c>
      <c r="V154" s="759">
        <v>159</v>
      </c>
      <c r="W154" s="759">
        <v>49.5</v>
      </c>
      <c r="X154" s="760">
        <v>49.399999999999999</v>
      </c>
      <c r="Y154" s="320"/>
      <c r="Z154" s="320"/>
      <c r="AA154" s="320"/>
      <c r="AB154" s="324"/>
      <c r="AC154" s="142"/>
      <c r="AD154" s="142"/>
      <c r="AE154" s="142"/>
      <c r="AF154" s="142"/>
      <c r="AG154" s="142"/>
      <c r="AH154" s="142"/>
      <c r="AI154" s="142"/>
      <c r="AJ154" s="142"/>
      <c r="AK154" s="142"/>
      <c r="AL154" s="142"/>
      <c r="AM154" s="142"/>
      <c r="AN154" s="142"/>
      <c r="AO154" s="142"/>
      <c r="AP154" s="142"/>
      <c r="AQ154" s="142"/>
      <c r="AR154" s="142"/>
      <c r="AS154" s="142"/>
      <c r="AT154" s="142"/>
      <c r="AU154" s="142"/>
      <c r="AV154" s="142"/>
      <c r="AW154" s="142"/>
      <c r="AX154" s="142"/>
      <c r="AY154" s="142"/>
      <c r="AZ154" s="142"/>
      <c r="BA154" s="142"/>
      <c r="BB154" s="142"/>
      <c r="BC154" s="142"/>
      <c r="BD154" s="142"/>
      <c r="BE154" s="142"/>
      <c r="BF154" s="142"/>
      <c r="BG154" s="142"/>
    </row>
    <row r="155" ht="25.800000000000001" customHeight="1">
      <c r="A155" s="432"/>
      <c r="B155" s="433"/>
      <c r="C155" s="432"/>
      <c r="D155" s="279"/>
      <c r="E155" s="279"/>
      <c r="F155" s="279"/>
      <c r="G155" s="279"/>
      <c r="H155" s="309"/>
      <c r="I155" s="309"/>
      <c r="J155" s="309"/>
      <c r="K155" s="310"/>
      <c r="L155" s="446"/>
      <c r="M155" s="266" t="s">
        <v>366</v>
      </c>
      <c r="N155" s="542"/>
      <c r="O155" s="408"/>
      <c r="P155" s="748"/>
      <c r="Q155" s="564" t="s">
        <v>363</v>
      </c>
      <c r="R155" s="565">
        <v>25</v>
      </c>
      <c r="S155" s="565">
        <v>49.100000000000001</v>
      </c>
      <c r="T155" s="757">
        <v>49.200000000000003</v>
      </c>
      <c r="U155" s="758" t="s">
        <v>353</v>
      </c>
      <c r="V155" s="759">
        <v>158</v>
      </c>
      <c r="W155" s="759">
        <v>49.5</v>
      </c>
      <c r="X155" s="760">
        <v>49.399999999999999</v>
      </c>
      <c r="Y155" s="320"/>
      <c r="Z155" s="320"/>
      <c r="AA155" s="320"/>
      <c r="AB155" s="324"/>
      <c r="AC155" s="142"/>
      <c r="AD155" s="142"/>
      <c r="AE155" s="142"/>
      <c r="AF155" s="142"/>
      <c r="AG155" s="142"/>
      <c r="AH155" s="142"/>
      <c r="AI155" s="142"/>
      <c r="AJ155" s="142"/>
      <c r="AK155" s="142"/>
      <c r="AL155" s="142"/>
      <c r="AM155" s="142"/>
      <c r="AN155" s="142"/>
      <c r="AO155" s="142"/>
      <c r="AP155" s="142"/>
      <c r="AQ155" s="142"/>
      <c r="AR155" s="142"/>
      <c r="AS155" s="142"/>
      <c r="AT155" s="142"/>
      <c r="AU155" s="142"/>
      <c r="AV155" s="142"/>
      <c r="AW155" s="142"/>
      <c r="AX155" s="142"/>
      <c r="AY155" s="142"/>
      <c r="AZ155" s="142"/>
      <c r="BA155" s="142"/>
      <c r="BB155" s="142"/>
      <c r="BC155" s="142"/>
      <c r="BD155" s="142"/>
      <c r="BE155" s="142"/>
      <c r="BF155" s="142"/>
      <c r="BG155" s="142"/>
    </row>
    <row r="156" ht="25.800000000000001" customHeight="1">
      <c r="A156" s="432"/>
      <c r="B156" s="433"/>
      <c r="C156" s="432"/>
      <c r="D156" s="279"/>
      <c r="E156" s="279"/>
      <c r="F156" s="279"/>
      <c r="G156" s="279"/>
      <c r="H156" s="309"/>
      <c r="I156" s="309"/>
      <c r="J156" s="309"/>
      <c r="K156" s="310"/>
      <c r="L156" s="446"/>
      <c r="M156" s="266" t="s">
        <v>367</v>
      </c>
      <c r="N156" s="542"/>
      <c r="O156" s="408"/>
      <c r="P156" s="748"/>
      <c r="Q156" s="564" t="s">
        <v>363</v>
      </c>
      <c r="R156" s="565">
        <v>25</v>
      </c>
      <c r="S156" s="565">
        <v>49.100000000000001</v>
      </c>
      <c r="T156" s="757">
        <v>49.200000000000003</v>
      </c>
      <c r="U156" s="758" t="s">
        <v>353</v>
      </c>
      <c r="V156" s="759">
        <v>157</v>
      </c>
      <c r="W156" s="759">
        <v>49.5</v>
      </c>
      <c r="X156" s="760">
        <v>49.399999999999999</v>
      </c>
      <c r="Y156" s="320"/>
      <c r="Z156" s="320"/>
      <c r="AA156" s="320"/>
      <c r="AB156" s="324"/>
      <c r="AC156" s="142"/>
      <c r="AD156" s="142"/>
      <c r="AE156" s="142"/>
      <c r="AF156" s="142"/>
      <c r="AG156" s="142"/>
      <c r="AH156" s="142"/>
      <c r="AI156" s="142"/>
      <c r="AJ156" s="142"/>
      <c r="AK156" s="142"/>
      <c r="AL156" s="142"/>
      <c r="AM156" s="142"/>
      <c r="AN156" s="142"/>
      <c r="AO156" s="142"/>
      <c r="AP156" s="142"/>
      <c r="AQ156" s="142"/>
      <c r="AR156" s="142"/>
      <c r="AS156" s="142"/>
      <c r="AT156" s="142"/>
      <c r="AU156" s="142"/>
      <c r="AV156" s="142"/>
      <c r="AW156" s="142"/>
      <c r="AX156" s="142"/>
      <c r="AY156" s="142"/>
      <c r="AZ156" s="142"/>
      <c r="BA156" s="142"/>
      <c r="BB156" s="142"/>
      <c r="BC156" s="142"/>
      <c r="BD156" s="142"/>
      <c r="BE156" s="142"/>
      <c r="BF156" s="142"/>
      <c r="BG156" s="142"/>
    </row>
    <row r="157" ht="25.800000000000001" customHeight="1">
      <c r="A157" s="432"/>
      <c r="B157" s="433"/>
      <c r="C157" s="432"/>
      <c r="D157" s="279"/>
      <c r="E157" s="279"/>
      <c r="F157" s="279"/>
      <c r="G157" s="279"/>
      <c r="H157" s="309"/>
      <c r="I157" s="309"/>
      <c r="J157" s="309"/>
      <c r="K157" s="310"/>
      <c r="L157" s="446"/>
      <c r="M157" s="266" t="s">
        <v>368</v>
      </c>
      <c r="N157" s="542"/>
      <c r="O157" s="408"/>
      <c r="P157" s="748"/>
      <c r="Q157" s="564" t="s">
        <v>363</v>
      </c>
      <c r="R157" s="565">
        <v>25</v>
      </c>
      <c r="S157" s="565">
        <v>49.100000000000001</v>
      </c>
      <c r="T157" s="757">
        <v>49.200000000000003</v>
      </c>
      <c r="U157" s="758" t="s">
        <v>353</v>
      </c>
      <c r="V157" s="759">
        <v>156</v>
      </c>
      <c r="W157" s="759">
        <v>49.5</v>
      </c>
      <c r="X157" s="760">
        <v>49.399999999999999</v>
      </c>
      <c r="Y157" s="320"/>
      <c r="Z157" s="320"/>
      <c r="AA157" s="320"/>
      <c r="AB157" s="324"/>
      <c r="AC157" s="142"/>
      <c r="AD157" s="142"/>
      <c r="AE157" s="142"/>
      <c r="AF157" s="142"/>
      <c r="AG157" s="142"/>
      <c r="AH157" s="142"/>
      <c r="AI157" s="142"/>
      <c r="AJ157" s="142"/>
      <c r="AK157" s="142"/>
      <c r="AL157" s="142"/>
      <c r="AM157" s="142"/>
      <c r="AN157" s="142"/>
      <c r="AO157" s="142"/>
      <c r="AP157" s="142"/>
      <c r="AQ157" s="142"/>
      <c r="AR157" s="142"/>
      <c r="AS157" s="142"/>
      <c r="AT157" s="142"/>
      <c r="AU157" s="142"/>
      <c r="AV157" s="142"/>
      <c r="AW157" s="142"/>
      <c r="AX157" s="142"/>
      <c r="AY157" s="142"/>
      <c r="AZ157" s="142"/>
      <c r="BA157" s="142"/>
      <c r="BB157" s="142"/>
      <c r="BC157" s="142"/>
      <c r="BD157" s="142"/>
      <c r="BE157" s="142"/>
      <c r="BF157" s="142"/>
      <c r="BG157" s="142"/>
    </row>
    <row r="158" ht="25.800000000000001" customHeight="1">
      <c r="A158" s="432"/>
      <c r="B158" s="433"/>
      <c r="C158" s="432"/>
      <c r="D158" s="279"/>
      <c r="E158" s="279"/>
      <c r="F158" s="279"/>
      <c r="G158" s="279"/>
      <c r="H158" s="309"/>
      <c r="I158" s="309"/>
      <c r="J158" s="309"/>
      <c r="K158" s="310"/>
      <c r="L158" s="446"/>
      <c r="M158" s="266" t="s">
        <v>369</v>
      </c>
      <c r="N158" s="542"/>
      <c r="O158" s="408"/>
      <c r="P158" s="748"/>
      <c r="Q158" s="564" t="s">
        <v>363</v>
      </c>
      <c r="R158" s="565">
        <v>25</v>
      </c>
      <c r="S158" s="565">
        <v>49.100000000000001</v>
      </c>
      <c r="T158" s="757">
        <v>49.200000000000003</v>
      </c>
      <c r="U158" s="758" t="s">
        <v>353</v>
      </c>
      <c r="V158" s="759">
        <v>155</v>
      </c>
      <c r="W158" s="759">
        <v>49.5</v>
      </c>
      <c r="X158" s="760">
        <v>49.399999999999999</v>
      </c>
      <c r="Y158" s="320"/>
      <c r="Z158" s="320"/>
      <c r="AA158" s="320"/>
      <c r="AB158" s="324"/>
      <c r="AC158" s="142"/>
      <c r="AD158" s="142"/>
      <c r="AE158" s="142"/>
      <c r="AF158" s="142"/>
      <c r="AG158" s="142"/>
      <c r="AH158" s="142"/>
      <c r="AI158" s="142"/>
      <c r="AJ158" s="142"/>
      <c r="AK158" s="142"/>
      <c r="AL158" s="142"/>
      <c r="AM158" s="142"/>
      <c r="AN158" s="142"/>
      <c r="AO158" s="142"/>
      <c r="AP158" s="142"/>
      <c r="AQ158" s="142"/>
      <c r="AR158" s="142"/>
      <c r="AS158" s="142"/>
      <c r="AT158" s="142"/>
      <c r="AU158" s="142"/>
      <c r="AV158" s="142"/>
      <c r="AW158" s="142"/>
      <c r="AX158" s="142"/>
      <c r="AY158" s="142"/>
      <c r="AZ158" s="142"/>
      <c r="BA158" s="142"/>
      <c r="BB158" s="142"/>
      <c r="BC158" s="142"/>
      <c r="BD158" s="142"/>
      <c r="BE158" s="142"/>
      <c r="BF158" s="142"/>
      <c r="BG158" s="142"/>
    </row>
    <row r="159" ht="25.800000000000001" customHeight="1">
      <c r="A159" s="755"/>
      <c r="B159" s="756"/>
      <c r="C159" s="432"/>
      <c r="D159" s="279"/>
      <c r="E159" s="279"/>
      <c r="F159" s="279"/>
      <c r="G159" s="279"/>
      <c r="H159" s="309"/>
      <c r="I159" s="309"/>
      <c r="J159" s="309"/>
      <c r="K159" s="310"/>
      <c r="L159" s="446"/>
      <c r="M159" s="266" t="s">
        <v>370</v>
      </c>
      <c r="N159" s="542"/>
      <c r="O159" s="408"/>
      <c r="P159" s="748"/>
      <c r="Q159" s="564" t="s">
        <v>363</v>
      </c>
      <c r="R159" s="565">
        <v>25</v>
      </c>
      <c r="S159" s="565">
        <v>49.100000000000001</v>
      </c>
      <c r="T159" s="757">
        <v>49.200000000000003</v>
      </c>
      <c r="U159" s="758" t="s">
        <v>353</v>
      </c>
      <c r="V159" s="759">
        <v>154</v>
      </c>
      <c r="W159" s="759">
        <v>49.5</v>
      </c>
      <c r="X159" s="760">
        <v>49.399999999999999</v>
      </c>
      <c r="Y159" s="320"/>
      <c r="Z159" s="320"/>
      <c r="AA159" s="320"/>
      <c r="AB159" s="324"/>
      <c r="AC159" s="142"/>
      <c r="AD159" s="142"/>
      <c r="AE159" s="142"/>
      <c r="AF159" s="142"/>
      <c r="AG159" s="142"/>
      <c r="AH159" s="142"/>
      <c r="AI159" s="142"/>
      <c r="AJ159" s="142"/>
      <c r="AK159" s="142"/>
      <c r="AL159" s="142"/>
      <c r="AM159" s="142"/>
      <c r="AN159" s="142"/>
      <c r="AO159" s="142"/>
      <c r="AP159" s="142"/>
      <c r="AQ159" s="142"/>
      <c r="AR159" s="142"/>
      <c r="AS159" s="142"/>
      <c r="AT159" s="142"/>
      <c r="AU159" s="142"/>
      <c r="AV159" s="142"/>
      <c r="AW159" s="142"/>
      <c r="AX159" s="142"/>
      <c r="AY159" s="142"/>
      <c r="AZ159" s="142"/>
      <c r="BA159" s="142"/>
      <c r="BB159" s="142"/>
      <c r="BC159" s="142"/>
      <c r="BD159" s="142"/>
      <c r="BE159" s="142"/>
      <c r="BF159" s="142"/>
      <c r="BG159" s="142"/>
    </row>
    <row r="160" ht="25.800000000000001" customHeight="1">
      <c r="A160" s="652"/>
      <c r="B160" s="343" t="s">
        <v>209</v>
      </c>
      <c r="C160" s="432"/>
      <c r="D160" s="279"/>
      <c r="E160" s="279"/>
      <c r="F160" s="279"/>
      <c r="G160" s="279"/>
      <c r="H160" s="309"/>
      <c r="I160" s="309"/>
      <c r="J160" s="309"/>
      <c r="K160" s="310"/>
      <c r="L160" s="446"/>
      <c r="M160" s="266" t="s">
        <v>371</v>
      </c>
      <c r="N160" s="542"/>
      <c r="O160" s="408"/>
      <c r="P160" s="748"/>
      <c r="Q160" s="564" t="s">
        <v>363</v>
      </c>
      <c r="R160" s="565">
        <v>25</v>
      </c>
      <c r="S160" s="565">
        <v>49.100000000000001</v>
      </c>
      <c r="T160" s="757">
        <v>49.200000000000003</v>
      </c>
      <c r="U160" s="758" t="s">
        <v>353</v>
      </c>
      <c r="V160" s="759">
        <v>153</v>
      </c>
      <c r="W160" s="759">
        <v>49.5</v>
      </c>
      <c r="X160" s="760">
        <v>49.399999999999999</v>
      </c>
      <c r="Y160" s="320"/>
      <c r="Z160" s="320"/>
      <c r="AA160" s="320"/>
      <c r="AB160" s="324"/>
      <c r="AC160" s="142"/>
      <c r="AD160" s="142"/>
      <c r="AE160" s="142"/>
      <c r="AF160" s="142"/>
      <c r="AG160" s="142"/>
      <c r="AH160" s="142"/>
      <c r="AI160" s="142"/>
      <c r="AJ160" s="142"/>
      <c r="AK160" s="142"/>
      <c r="AL160" s="142"/>
      <c r="AM160" s="142"/>
      <c r="AN160" s="142"/>
      <c r="AO160" s="142"/>
      <c r="AP160" s="142"/>
      <c r="AQ160" s="142"/>
      <c r="AR160" s="142"/>
      <c r="AS160" s="142"/>
      <c r="AT160" s="142"/>
      <c r="AU160" s="142"/>
      <c r="AV160" s="142"/>
      <c r="AW160" s="142"/>
      <c r="AX160" s="142"/>
      <c r="AY160" s="142"/>
      <c r="AZ160" s="142"/>
      <c r="BA160" s="142"/>
      <c r="BB160" s="142"/>
      <c r="BC160" s="142"/>
      <c r="BD160" s="142"/>
      <c r="BE160" s="142"/>
      <c r="BF160" s="142"/>
      <c r="BG160" s="142"/>
    </row>
    <row r="161" ht="25.800000000000001" customHeight="1">
      <c r="A161" s="652"/>
      <c r="B161" s="343" t="s">
        <v>315</v>
      </c>
      <c r="C161" s="755"/>
      <c r="D161" s="346"/>
      <c r="E161" s="346"/>
      <c r="F161" s="346"/>
      <c r="G161" s="346"/>
      <c r="H161" s="309"/>
      <c r="I161" s="309"/>
      <c r="J161" s="309"/>
      <c r="K161" s="310"/>
      <c r="L161" s="305"/>
      <c r="M161" s="266" t="s">
        <v>372</v>
      </c>
      <c r="N161" s="542"/>
      <c r="O161" s="408"/>
      <c r="P161" s="748"/>
      <c r="Q161" s="564" t="s">
        <v>363</v>
      </c>
      <c r="R161" s="565">
        <v>25</v>
      </c>
      <c r="S161" s="565">
        <v>49.100000000000001</v>
      </c>
      <c r="T161" s="757">
        <v>49.200000000000003</v>
      </c>
      <c r="U161" s="761" t="s">
        <v>353</v>
      </c>
      <c r="V161" s="762">
        <v>152</v>
      </c>
      <c r="W161" s="762">
        <v>49.5</v>
      </c>
      <c r="X161" s="763">
        <v>49.399999999999999</v>
      </c>
      <c r="Y161" s="330"/>
      <c r="Z161" s="320"/>
      <c r="AA161" s="330"/>
      <c r="AB161" s="337"/>
      <c r="AC161" s="142"/>
      <c r="AD161" s="142"/>
      <c r="AE161" s="142"/>
      <c r="AF161" s="142"/>
      <c r="AG161" s="142"/>
      <c r="AH161" s="142"/>
      <c r="AI161" s="142"/>
      <c r="AJ161" s="142"/>
      <c r="AK161" s="142"/>
      <c r="AL161" s="142"/>
      <c r="AM161" s="142"/>
      <c r="AN161" s="142"/>
      <c r="AO161" s="142"/>
      <c r="AP161" s="142"/>
      <c r="AQ161" s="142"/>
      <c r="AR161" s="142"/>
      <c r="AS161" s="142"/>
      <c r="AT161" s="142"/>
      <c r="AU161" s="142"/>
      <c r="AV161" s="142"/>
      <c r="AW161" s="142"/>
      <c r="AX161" s="142"/>
      <c r="AY161" s="142"/>
      <c r="AZ161" s="142"/>
      <c r="BA161" s="142"/>
      <c r="BB161" s="142"/>
      <c r="BC161" s="142"/>
      <c r="BD161" s="142"/>
      <c r="BE161" s="142"/>
      <c r="BF161" s="142"/>
      <c r="BG161" s="142"/>
    </row>
    <row r="162" ht="25.800000000000001" customHeight="1">
      <c r="A162" s="764"/>
      <c r="B162" s="765" t="s">
        <v>330</v>
      </c>
      <c r="C162" s="539"/>
      <c r="D162" s="355" t="s">
        <v>209</v>
      </c>
      <c r="E162" s="356"/>
      <c r="F162" s="356"/>
      <c r="G162" s="356"/>
      <c r="H162" s="366"/>
      <c r="I162" s="366"/>
      <c r="J162" s="366"/>
      <c r="K162" s="367"/>
      <c r="L162" s="266" t="s">
        <v>373</v>
      </c>
      <c r="M162" s="266" t="s">
        <v>374</v>
      </c>
      <c r="N162" s="542"/>
      <c r="O162" s="408"/>
      <c r="P162" s="748"/>
      <c r="Q162" s="564" t="s">
        <v>363</v>
      </c>
      <c r="R162" s="565">
        <v>25</v>
      </c>
      <c r="S162" s="565">
        <v>49.100000000000001</v>
      </c>
      <c r="T162" s="757">
        <v>49.200000000000003</v>
      </c>
      <c r="U162" s="766" t="s">
        <v>375</v>
      </c>
      <c r="V162" s="767">
        <v>147</v>
      </c>
      <c r="W162" s="767">
        <v>49.5</v>
      </c>
      <c r="X162" s="768">
        <v>49.399999999999999</v>
      </c>
      <c r="Y162" s="320">
        <v>3.7000000000000002</v>
      </c>
      <c r="Z162" s="361">
        <v>3.3999999999999999</v>
      </c>
      <c r="AA162" s="361">
        <v>3.6000000000000001</v>
      </c>
      <c r="AB162" s="377"/>
      <c r="AC162" s="142"/>
      <c r="AD162" s="142"/>
      <c r="AE162" s="142"/>
      <c r="AF162" s="142"/>
      <c r="AG162" s="142"/>
      <c r="AH162" s="142"/>
      <c r="AI162" s="142"/>
      <c r="AJ162" s="142"/>
      <c r="AK162" s="142"/>
      <c r="AL162" s="142"/>
      <c r="AM162" s="142"/>
      <c r="AN162" s="142"/>
      <c r="AO162" s="142"/>
      <c r="AP162" s="142"/>
      <c r="AQ162" s="142"/>
      <c r="AR162" s="142"/>
      <c r="AS162" s="142"/>
      <c r="AT162" s="142"/>
      <c r="AU162" s="142"/>
      <c r="AV162" s="142"/>
      <c r="AW162" s="142"/>
      <c r="AX162" s="142"/>
      <c r="AY162" s="142"/>
      <c r="AZ162" s="142"/>
      <c r="BA162" s="142"/>
      <c r="BB162" s="142"/>
      <c r="BC162" s="142"/>
      <c r="BD162" s="142"/>
      <c r="BE162" s="142"/>
      <c r="BF162" s="142"/>
      <c r="BG162" s="142"/>
    </row>
    <row r="163" ht="25.800000000000001" customHeight="1">
      <c r="A163" s="769"/>
      <c r="B163" s="770"/>
      <c r="C163" s="539"/>
      <c r="D163" s="355" t="s">
        <v>315</v>
      </c>
      <c r="E163" s="356"/>
      <c r="F163" s="356"/>
      <c r="G163" s="356"/>
      <c r="H163" s="366"/>
      <c r="I163" s="366"/>
      <c r="J163" s="366"/>
      <c r="K163" s="367"/>
      <c r="L163" s="266" t="s">
        <v>376</v>
      </c>
      <c r="M163" s="266" t="s">
        <v>377</v>
      </c>
      <c r="N163" s="542"/>
      <c r="O163" s="408"/>
      <c r="P163" s="748"/>
      <c r="Q163" s="564" t="s">
        <v>363</v>
      </c>
      <c r="R163" s="565">
        <v>25</v>
      </c>
      <c r="S163" s="565">
        <v>49.100000000000001</v>
      </c>
      <c r="T163" s="757">
        <v>49.200000000000003</v>
      </c>
      <c r="U163" s="758" t="s">
        <v>375</v>
      </c>
      <c r="V163" s="759">
        <v>146</v>
      </c>
      <c r="W163" s="759">
        <v>49.5</v>
      </c>
      <c r="X163" s="771">
        <v>49.399999999999999</v>
      </c>
      <c r="Y163" s="361">
        <v>1.6000000000000001</v>
      </c>
      <c r="Z163" s="320">
        <v>1.3999999999999999</v>
      </c>
      <c r="AA163" s="361">
        <v>1.6000000000000001</v>
      </c>
      <c r="AB163" s="377"/>
      <c r="AC163" s="142"/>
      <c r="AD163" s="142"/>
      <c r="AE163" s="142"/>
      <c r="AF163" s="142"/>
      <c r="AG163" s="142"/>
      <c r="AH163" s="142"/>
      <c r="AI163" s="142"/>
      <c r="AJ163" s="142"/>
      <c r="AK163" s="142"/>
      <c r="AL163" s="142"/>
      <c r="AM163" s="142"/>
      <c r="AN163" s="142"/>
      <c r="AO163" s="142"/>
      <c r="AP163" s="142"/>
      <c r="AQ163" s="142"/>
      <c r="AR163" s="142"/>
      <c r="AS163" s="142"/>
      <c r="AT163" s="142"/>
      <c r="AU163" s="142"/>
      <c r="AV163" s="142"/>
      <c r="AW163" s="142"/>
      <c r="AX163" s="142"/>
      <c r="AY163" s="142"/>
      <c r="AZ163" s="142"/>
      <c r="BA163" s="142"/>
      <c r="BB163" s="142"/>
      <c r="BC163" s="142"/>
      <c r="BD163" s="142"/>
      <c r="BE163" s="142"/>
      <c r="BF163" s="142"/>
      <c r="BG163" s="142"/>
    </row>
    <row r="164" ht="25.800000000000001" customHeight="1">
      <c r="A164" s="772"/>
      <c r="B164" s="773" t="s">
        <v>330</v>
      </c>
      <c r="C164" s="764"/>
      <c r="D164" s="585" t="s">
        <v>330</v>
      </c>
      <c r="E164" s="617"/>
      <c r="F164" s="617"/>
      <c r="G164" s="617"/>
      <c r="H164" s="309"/>
      <c r="I164" s="309"/>
      <c r="J164" s="309"/>
      <c r="K164" s="310"/>
      <c r="L164" s="266" t="s">
        <v>331</v>
      </c>
      <c r="M164" s="266" t="s">
        <v>378</v>
      </c>
      <c r="N164" s="542"/>
      <c r="O164" s="408"/>
      <c r="P164" s="748"/>
      <c r="Q164" s="554" t="s">
        <v>379</v>
      </c>
      <c r="R164" s="559">
        <v>35</v>
      </c>
      <c r="S164" s="559">
        <v>48.899999999999999</v>
      </c>
      <c r="T164" s="641">
        <v>49.100000000000001</v>
      </c>
      <c r="U164" s="742" t="s">
        <v>375</v>
      </c>
      <c r="V164" s="753">
        <v>107</v>
      </c>
      <c r="W164" s="742">
        <v>49.5</v>
      </c>
      <c r="X164" s="754">
        <v>49.399999999999999</v>
      </c>
      <c r="Y164" s="320">
        <v>0</v>
      </c>
      <c r="Z164" s="361">
        <v>0</v>
      </c>
      <c r="AA164" s="361">
        <v>0</v>
      </c>
      <c r="AB164" s="377" t="s">
        <v>192</v>
      </c>
      <c r="AC164" s="142"/>
      <c r="AD164" s="142"/>
      <c r="AE164" s="142"/>
      <c r="AF164" s="142"/>
      <c r="AG164" s="142"/>
      <c r="AH164" s="142"/>
      <c r="AI164" s="142"/>
      <c r="AJ164" s="142"/>
      <c r="AK164" s="142"/>
      <c r="AL164" s="142"/>
      <c r="AM164" s="142"/>
      <c r="AN164" s="142"/>
      <c r="AO164" s="142"/>
      <c r="AP164" s="142"/>
      <c r="AQ164" s="142"/>
      <c r="AR164" s="142"/>
      <c r="AS164" s="142"/>
      <c r="AT164" s="142"/>
      <c r="AU164" s="142"/>
      <c r="AV164" s="142"/>
      <c r="AW164" s="142"/>
      <c r="AX164" s="142"/>
      <c r="AY164" s="142"/>
      <c r="AZ164" s="142"/>
      <c r="BA164" s="142"/>
      <c r="BB164" s="142"/>
      <c r="BC164" s="142"/>
      <c r="BD164" s="142"/>
      <c r="BE164" s="142"/>
      <c r="BF164" s="142"/>
      <c r="BG164" s="142"/>
    </row>
    <row r="165" ht="25.800000000000001" customHeight="1">
      <c r="A165" s="772"/>
      <c r="B165" s="773" t="s">
        <v>330</v>
      </c>
      <c r="C165" s="769"/>
      <c r="D165" s="774"/>
      <c r="E165" s="617"/>
      <c r="F165" s="617"/>
      <c r="G165" s="617"/>
      <c r="H165" s="309"/>
      <c r="I165" s="309"/>
      <c r="J165" s="309"/>
      <c r="K165" s="310"/>
      <c r="L165" s="297" t="s">
        <v>331</v>
      </c>
      <c r="M165" s="297" t="s">
        <v>380</v>
      </c>
      <c r="N165" s="542"/>
      <c r="O165" s="408"/>
      <c r="P165" s="748"/>
      <c r="Q165" s="646" t="s">
        <v>379</v>
      </c>
      <c r="R165" s="554">
        <v>35</v>
      </c>
      <c r="S165" s="559">
        <v>48.899999999999999</v>
      </c>
      <c r="T165" s="556">
        <v>49.100000000000001</v>
      </c>
      <c r="U165" s="775" t="s">
        <v>375</v>
      </c>
      <c r="V165" s="750">
        <v>106</v>
      </c>
      <c r="W165" s="776">
        <v>49.5</v>
      </c>
      <c r="X165" s="752">
        <v>49.399999999999999</v>
      </c>
      <c r="Y165" s="361">
        <v>0</v>
      </c>
      <c r="Z165" s="320">
        <v>0</v>
      </c>
      <c r="AA165" s="361">
        <v>0</v>
      </c>
      <c r="AB165" s="377" t="s">
        <v>192</v>
      </c>
      <c r="AC165" s="142"/>
      <c r="AD165" s="142"/>
      <c r="AE165" s="142"/>
      <c r="AF165" s="142"/>
      <c r="AG165" s="142"/>
      <c r="AH165" s="142"/>
      <c r="AI165" s="142"/>
      <c r="AJ165" s="142"/>
      <c r="AK165" s="142"/>
      <c r="AL165" s="142"/>
      <c r="AM165" s="142"/>
      <c r="AN165" s="142"/>
      <c r="AO165" s="142"/>
      <c r="AP165" s="142"/>
      <c r="AQ165" s="142"/>
      <c r="AR165" s="142"/>
      <c r="AS165" s="142"/>
      <c r="AT165" s="142"/>
      <c r="AU165" s="142"/>
      <c r="AV165" s="142"/>
      <c r="AW165" s="142"/>
      <c r="AX165" s="142"/>
      <c r="AY165" s="142"/>
      <c r="AZ165" s="142"/>
      <c r="BA165" s="142"/>
      <c r="BB165" s="142"/>
      <c r="BC165" s="142"/>
      <c r="BD165" s="142"/>
      <c r="BE165" s="142"/>
      <c r="BF165" s="142"/>
      <c r="BG165" s="142"/>
    </row>
    <row r="166" ht="25.800000000000001" customHeight="1">
      <c r="A166" s="777"/>
      <c r="B166" s="773" t="s">
        <v>132</v>
      </c>
      <c r="C166" s="772"/>
      <c r="D166" s="778" t="s">
        <v>330</v>
      </c>
      <c r="E166" s="778"/>
      <c r="F166" s="778"/>
      <c r="G166" s="778"/>
      <c r="H166" s="309"/>
      <c r="I166" s="309"/>
      <c r="J166" s="309"/>
      <c r="K166" s="310"/>
      <c r="L166" s="292" t="s">
        <v>151</v>
      </c>
      <c r="M166" s="292" t="s">
        <v>381</v>
      </c>
      <c r="N166" s="542"/>
      <c r="O166" s="408"/>
      <c r="P166" s="748"/>
      <c r="Q166" s="564" t="s">
        <v>363</v>
      </c>
      <c r="R166" s="565">
        <v>25</v>
      </c>
      <c r="S166" s="565">
        <v>49.100000000000001</v>
      </c>
      <c r="T166" s="757">
        <v>49.200000000000003</v>
      </c>
      <c r="U166" s="779" t="s">
        <v>144</v>
      </c>
      <c r="V166" s="780"/>
      <c r="W166" s="780"/>
      <c r="X166" s="781"/>
      <c r="Y166" s="320">
        <v>0</v>
      </c>
      <c r="Z166" s="361">
        <v>0</v>
      </c>
      <c r="AA166" s="361">
        <v>0</v>
      </c>
      <c r="AB166" s="377" t="s">
        <v>192</v>
      </c>
      <c r="AC166" s="142"/>
      <c r="AD166" s="142"/>
      <c r="AE166" s="142"/>
      <c r="AF166" s="142"/>
      <c r="AG166" s="142"/>
      <c r="AH166" s="142"/>
      <c r="AI166" s="142"/>
      <c r="AJ166" s="142"/>
      <c r="AK166" s="142"/>
      <c r="AL166" s="142"/>
      <c r="AM166" s="142"/>
      <c r="AN166" s="142"/>
      <c r="AO166" s="142"/>
      <c r="AP166" s="142"/>
      <c r="AQ166" s="142"/>
      <c r="AR166" s="142"/>
      <c r="AS166" s="142"/>
      <c r="AT166" s="142"/>
      <c r="AU166" s="142"/>
      <c r="AV166" s="142"/>
      <c r="AW166" s="142"/>
      <c r="AX166" s="142"/>
      <c r="AY166" s="142"/>
      <c r="AZ166" s="142"/>
      <c r="BA166" s="142"/>
      <c r="BB166" s="142"/>
      <c r="BC166" s="142"/>
      <c r="BD166" s="142"/>
      <c r="BE166" s="142"/>
      <c r="BF166" s="142"/>
      <c r="BG166" s="142"/>
    </row>
    <row r="167" ht="25.800000000000001" customHeight="1">
      <c r="A167" s="652"/>
      <c r="B167" s="343" t="s">
        <v>209</v>
      </c>
      <c r="C167" s="782"/>
      <c r="D167" s="355" t="s">
        <v>330</v>
      </c>
      <c r="E167" s="355"/>
      <c r="F167" s="355"/>
      <c r="G167" s="355"/>
      <c r="H167" s="366"/>
      <c r="I167" s="366"/>
      <c r="J167" s="366"/>
      <c r="K167" s="367"/>
      <c r="L167" s="292" t="s">
        <v>289</v>
      </c>
      <c r="M167" s="292" t="s">
        <v>382</v>
      </c>
      <c r="N167" s="542"/>
      <c r="O167" s="408"/>
      <c r="P167" s="748"/>
      <c r="Q167" s="564" t="s">
        <v>363</v>
      </c>
      <c r="R167" s="565">
        <v>25</v>
      </c>
      <c r="S167" s="565">
        <v>49.100000000000001</v>
      </c>
      <c r="T167" s="757">
        <v>49.200000000000003</v>
      </c>
      <c r="U167" s="783" t="s">
        <v>144</v>
      </c>
      <c r="V167" s="784"/>
      <c r="W167" s="784"/>
      <c r="X167" s="785"/>
      <c r="Y167" s="361">
        <v>0</v>
      </c>
      <c r="Z167" s="320">
        <v>0</v>
      </c>
      <c r="AA167" s="361">
        <v>0</v>
      </c>
      <c r="AB167" s="377" t="s">
        <v>192</v>
      </c>
      <c r="AC167" s="142"/>
      <c r="AD167" s="142"/>
      <c r="AE167" s="142"/>
      <c r="AF167" s="142"/>
      <c r="AG167" s="142"/>
      <c r="AH167" s="142"/>
      <c r="AI167" s="142"/>
      <c r="AJ167" s="142"/>
      <c r="AK167" s="142"/>
      <c r="AL167" s="142"/>
      <c r="AM167" s="142"/>
      <c r="AN167" s="142"/>
      <c r="AO167" s="142"/>
      <c r="AP167" s="142"/>
      <c r="AQ167" s="142"/>
      <c r="AR167" s="142"/>
      <c r="AS167" s="142"/>
      <c r="AT167" s="142"/>
      <c r="AU167" s="142"/>
      <c r="AV167" s="142"/>
      <c r="AW167" s="142"/>
      <c r="AX167" s="142"/>
      <c r="AY167" s="142"/>
      <c r="AZ167" s="142"/>
      <c r="BA167" s="142"/>
      <c r="BB167" s="142"/>
      <c r="BC167" s="142"/>
      <c r="BD167" s="142"/>
      <c r="BE167" s="142"/>
      <c r="BF167" s="142"/>
      <c r="BG167" s="142"/>
    </row>
    <row r="168" ht="25.800000000000001" customHeight="1">
      <c r="A168" s="652"/>
      <c r="B168" s="343"/>
      <c r="C168" s="782"/>
      <c r="D168" s="355"/>
      <c r="E168" s="355"/>
      <c r="F168" s="355"/>
      <c r="G168" s="355"/>
      <c r="H168" s="366"/>
      <c r="I168" s="366"/>
      <c r="J168" s="366"/>
      <c r="K168" s="367"/>
      <c r="L168" s="786" t="s">
        <v>383</v>
      </c>
      <c r="M168" s="266" t="s">
        <v>384</v>
      </c>
      <c r="N168" s="542"/>
      <c r="O168" s="408"/>
      <c r="P168" s="748"/>
      <c r="Q168" s="564" t="s">
        <v>363</v>
      </c>
      <c r="R168" s="565">
        <v>25</v>
      </c>
      <c r="S168" s="565">
        <v>49.100000000000001</v>
      </c>
      <c r="T168" s="757">
        <v>49.200000000000003</v>
      </c>
      <c r="U168" s="787" t="s">
        <v>385</v>
      </c>
      <c r="V168" s="788">
        <v>139</v>
      </c>
      <c r="W168" s="788">
        <v>49.5</v>
      </c>
      <c r="X168" s="789">
        <v>49.399999999999999</v>
      </c>
      <c r="Y168" s="320">
        <v>2.2000000000000002</v>
      </c>
      <c r="Z168" s="361">
        <v>1.3300000000000001</v>
      </c>
      <c r="AA168" s="361">
        <v>1.27</v>
      </c>
      <c r="AB168" s="377"/>
      <c r="AC168" s="142"/>
      <c r="AD168" s="142"/>
      <c r="AE168" s="142"/>
      <c r="AF168" s="142"/>
      <c r="AG168" s="142"/>
      <c r="AH168" s="142"/>
      <c r="AI168" s="142"/>
      <c r="AJ168" s="142"/>
      <c r="AK168" s="142"/>
      <c r="AL168" s="142"/>
      <c r="AM168" s="142"/>
      <c r="AN168" s="142"/>
      <c r="AO168" s="142"/>
      <c r="AP168" s="142"/>
      <c r="AQ168" s="142"/>
      <c r="AR168" s="142"/>
      <c r="AS168" s="142"/>
      <c r="AT168" s="142"/>
      <c r="AU168" s="142"/>
      <c r="AV168" s="142"/>
      <c r="AW168" s="142"/>
      <c r="AX168" s="142"/>
      <c r="AY168" s="142"/>
      <c r="AZ168" s="142"/>
      <c r="BA168" s="142"/>
      <c r="BB168" s="142"/>
      <c r="BC168" s="142"/>
      <c r="BD168" s="142"/>
      <c r="BE168" s="142"/>
      <c r="BF168" s="142"/>
      <c r="BG168" s="142"/>
    </row>
    <row r="169" ht="25.800000000000001" customHeight="1">
      <c r="A169" s="777"/>
      <c r="B169" s="343" t="s">
        <v>209</v>
      </c>
      <c r="C169" s="342"/>
      <c r="D169" s="355" t="s">
        <v>132</v>
      </c>
      <c r="E169" s="355"/>
      <c r="F169" s="355"/>
      <c r="G169" s="355"/>
      <c r="H169" s="366"/>
      <c r="I169" s="366"/>
      <c r="J169" s="366"/>
      <c r="K169" s="367"/>
      <c r="L169" s="292" t="s">
        <v>386</v>
      </c>
      <c r="M169" s="292" t="s">
        <v>387</v>
      </c>
      <c r="N169" s="542"/>
      <c r="O169" s="408"/>
      <c r="P169" s="748"/>
      <c r="Q169" s="564" t="s">
        <v>363</v>
      </c>
      <c r="R169" s="565">
        <v>25</v>
      </c>
      <c r="S169" s="565">
        <v>49.100000000000001</v>
      </c>
      <c r="T169" s="757">
        <v>49.200000000000003</v>
      </c>
      <c r="U169" s="790" t="s">
        <v>385</v>
      </c>
      <c r="V169" s="791">
        <v>138</v>
      </c>
      <c r="W169" s="791">
        <v>49.5</v>
      </c>
      <c r="X169" s="771">
        <v>49.399999999999999</v>
      </c>
      <c r="Y169" s="361">
        <v>0.59999999999999998</v>
      </c>
      <c r="Z169" s="320">
        <v>0.59999999999999998</v>
      </c>
      <c r="AA169" s="361">
        <v>0.59999999999999998</v>
      </c>
      <c r="AB169" s="296"/>
      <c r="AC169" s="142"/>
      <c r="AD169" s="142"/>
      <c r="AE169" s="142"/>
      <c r="AF169" s="142"/>
      <c r="AG169" s="142"/>
      <c r="AH169" s="142"/>
      <c r="AI169" s="142"/>
      <c r="AJ169" s="142"/>
      <c r="AK169" s="142"/>
      <c r="AL169" s="142"/>
      <c r="AM169" s="142"/>
      <c r="AN169" s="142"/>
      <c r="AO169" s="142"/>
      <c r="AP169" s="142"/>
      <c r="AQ169" s="142"/>
      <c r="AR169" s="142"/>
      <c r="AS169" s="142"/>
      <c r="AT169" s="142"/>
      <c r="AU169" s="142"/>
      <c r="AV169" s="142"/>
      <c r="AW169" s="142"/>
      <c r="AX169" s="142"/>
      <c r="AY169" s="142"/>
      <c r="AZ169" s="142"/>
      <c r="BA169" s="142"/>
      <c r="BB169" s="142"/>
      <c r="BC169" s="142"/>
      <c r="BD169" s="142"/>
      <c r="BE169" s="142"/>
      <c r="BF169" s="142"/>
      <c r="BG169" s="142"/>
    </row>
    <row r="170" ht="25.800000000000001" customHeight="1">
      <c r="A170" s="574"/>
      <c r="B170" s="575" t="s">
        <v>132</v>
      </c>
      <c r="C170" s="539"/>
      <c r="D170" s="355" t="s">
        <v>209</v>
      </c>
      <c r="E170" s="355"/>
      <c r="F170" s="355"/>
      <c r="G170" s="355"/>
      <c r="H170" s="366"/>
      <c r="I170" s="366"/>
      <c r="J170" s="366"/>
      <c r="K170" s="367"/>
      <c r="L170" s="292" t="s">
        <v>388</v>
      </c>
      <c r="M170" s="292" t="s">
        <v>389</v>
      </c>
      <c r="N170" s="542"/>
      <c r="O170" s="408"/>
      <c r="P170" s="748"/>
      <c r="Q170" s="554" t="s">
        <v>379</v>
      </c>
      <c r="R170" s="559">
        <v>35</v>
      </c>
      <c r="S170" s="559">
        <v>48.899999999999999</v>
      </c>
      <c r="T170" s="792">
        <v>49.100000000000001</v>
      </c>
      <c r="U170" s="742" t="s">
        <v>385</v>
      </c>
      <c r="V170" s="793">
        <v>100</v>
      </c>
      <c r="W170" s="742">
        <v>49.5</v>
      </c>
      <c r="X170" s="754">
        <v>49.399999999999999</v>
      </c>
      <c r="Y170" s="320">
        <v>0.29999999999999999</v>
      </c>
      <c r="Z170" s="361">
        <v>0.29999999999999999</v>
      </c>
      <c r="AA170" s="361">
        <v>0.29999999999999999</v>
      </c>
      <c r="AB170" s="377"/>
      <c r="AC170" s="142"/>
      <c r="AD170" s="142"/>
      <c r="AE170" s="142"/>
      <c r="AF170" s="142"/>
      <c r="AG170" s="142"/>
      <c r="AH170" s="142"/>
      <c r="AI170" s="142"/>
      <c r="AJ170" s="142"/>
      <c r="AK170" s="142"/>
      <c r="AL170" s="142"/>
      <c r="AM170" s="142"/>
      <c r="AN170" s="142"/>
      <c r="AO170" s="142"/>
      <c r="AP170" s="142"/>
      <c r="AQ170" s="142"/>
      <c r="AR170" s="142"/>
      <c r="AS170" s="142"/>
      <c r="AT170" s="142"/>
      <c r="AU170" s="142"/>
      <c r="AV170" s="142"/>
      <c r="AW170" s="142"/>
      <c r="AX170" s="142"/>
      <c r="AY170" s="142"/>
      <c r="AZ170" s="142"/>
      <c r="BA170" s="142"/>
      <c r="BB170" s="142"/>
      <c r="BC170" s="142"/>
      <c r="BD170" s="142"/>
      <c r="BE170" s="142"/>
      <c r="BF170" s="142"/>
      <c r="BG170" s="142"/>
    </row>
    <row r="171" ht="25.800000000000001" customHeight="1">
      <c r="A171" s="652"/>
      <c r="B171" s="343" t="s">
        <v>209</v>
      </c>
      <c r="C171" s="342"/>
      <c r="D171" s="355" t="s">
        <v>209</v>
      </c>
      <c r="E171" s="355"/>
      <c r="F171" s="355"/>
      <c r="G171" s="355"/>
      <c r="H171" s="366"/>
      <c r="I171" s="366"/>
      <c r="J171" s="366"/>
      <c r="K171" s="367"/>
      <c r="L171" s="292" t="s">
        <v>390</v>
      </c>
      <c r="M171" s="292" t="s">
        <v>391</v>
      </c>
      <c r="N171" s="542"/>
      <c r="O171" s="408"/>
      <c r="P171" s="748"/>
      <c r="Q171" s="564" t="s">
        <v>363</v>
      </c>
      <c r="R171" s="565">
        <v>25</v>
      </c>
      <c r="S171" s="565">
        <v>49.100000000000001</v>
      </c>
      <c r="T171" s="757">
        <v>49.200000000000003</v>
      </c>
      <c r="U171" s="761" t="s">
        <v>385</v>
      </c>
      <c r="V171" s="762">
        <v>136</v>
      </c>
      <c r="W171" s="762">
        <v>49.5</v>
      </c>
      <c r="X171" s="763">
        <v>49.399999999999999</v>
      </c>
      <c r="Y171" s="361">
        <v>0.80000000000000004</v>
      </c>
      <c r="Z171" s="320">
        <v>0.90000000000000002</v>
      </c>
      <c r="AA171" s="361">
        <v>0.90000000000000002</v>
      </c>
      <c r="AB171" s="377"/>
      <c r="AC171" s="142"/>
      <c r="AD171" s="142"/>
      <c r="AE171" s="142"/>
      <c r="AF171" s="142"/>
      <c r="AG171" s="142"/>
      <c r="AH171" s="142"/>
      <c r="AI171" s="142"/>
      <c r="AJ171" s="142"/>
      <c r="AK171" s="142"/>
      <c r="AL171" s="142"/>
      <c r="AM171" s="142"/>
      <c r="AN171" s="142"/>
      <c r="AO171" s="142"/>
      <c r="AP171" s="142"/>
      <c r="AQ171" s="142"/>
      <c r="AR171" s="142"/>
      <c r="AS171" s="142"/>
      <c r="AT171" s="142"/>
      <c r="AU171" s="142"/>
      <c r="AV171" s="142"/>
      <c r="AW171" s="142"/>
      <c r="AX171" s="142"/>
      <c r="AY171" s="142"/>
      <c r="AZ171" s="142"/>
      <c r="BA171" s="142"/>
      <c r="BB171" s="142"/>
      <c r="BC171" s="142"/>
      <c r="BD171" s="142"/>
      <c r="BE171" s="142"/>
      <c r="BF171" s="142"/>
      <c r="BG171" s="142"/>
    </row>
    <row r="172" ht="25.800000000000001" customHeight="1">
      <c r="A172" s="730"/>
      <c r="B172" s="794"/>
      <c r="C172" s="681"/>
      <c r="D172" s="795" t="s">
        <v>132</v>
      </c>
      <c r="E172" s="795"/>
      <c r="F172" s="795"/>
      <c r="G172" s="795"/>
      <c r="H172" s="366"/>
      <c r="I172" s="366"/>
      <c r="J172" s="366"/>
      <c r="K172" s="367"/>
      <c r="L172" s="292" t="s">
        <v>392</v>
      </c>
      <c r="M172" s="292" t="s">
        <v>393</v>
      </c>
      <c r="N172" s="542"/>
      <c r="O172" s="408"/>
      <c r="P172" s="748"/>
      <c r="Q172" s="564" t="s">
        <v>363</v>
      </c>
      <c r="R172" s="565">
        <v>25</v>
      </c>
      <c r="S172" s="565">
        <v>49.100000000000001</v>
      </c>
      <c r="T172" s="757">
        <v>49.200000000000003</v>
      </c>
      <c r="U172" s="766" t="s">
        <v>394</v>
      </c>
      <c r="V172" s="767">
        <v>131</v>
      </c>
      <c r="W172" s="767">
        <v>49.5</v>
      </c>
      <c r="X172" s="796">
        <v>49.450000000000003</v>
      </c>
      <c r="Y172" s="320">
        <v>0.65000000000000002</v>
      </c>
      <c r="Z172" s="361">
        <v>0.92000000000000004</v>
      </c>
      <c r="AA172" s="361">
        <v>0.92000000000000004</v>
      </c>
      <c r="AB172" s="292" t="s">
        <v>395</v>
      </c>
      <c r="AC172" s="142"/>
      <c r="AD172" s="142"/>
      <c r="AE172" s="142"/>
      <c r="AF172" s="142"/>
      <c r="AG172" s="142"/>
      <c r="AH172" s="142"/>
      <c r="AI172" s="142"/>
      <c r="AJ172" s="142"/>
      <c r="AK172" s="142"/>
      <c r="AL172" s="142"/>
      <c r="AM172" s="142"/>
      <c r="AN172" s="142"/>
      <c r="AO172" s="142"/>
      <c r="AP172" s="142"/>
      <c r="AQ172" s="142"/>
      <c r="AR172" s="142"/>
      <c r="AS172" s="142"/>
      <c r="AT172" s="142"/>
      <c r="AU172" s="142"/>
      <c r="AV172" s="142"/>
      <c r="AW172" s="142"/>
      <c r="AX172" s="142"/>
      <c r="AY172" s="142"/>
      <c r="AZ172" s="142"/>
      <c r="BA172" s="142"/>
      <c r="BB172" s="142"/>
      <c r="BC172" s="142"/>
      <c r="BD172" s="142"/>
      <c r="BE172" s="142"/>
      <c r="BF172" s="142"/>
      <c r="BG172" s="142"/>
    </row>
    <row r="173" ht="25.800000000000001" customHeight="1">
      <c r="A173" s="734"/>
      <c r="B173" s="797" t="s">
        <v>396</v>
      </c>
      <c r="C173" s="539"/>
      <c r="D173" s="355" t="s">
        <v>209</v>
      </c>
      <c r="E173" s="355"/>
      <c r="F173" s="355"/>
      <c r="G173" s="355"/>
      <c r="H173" s="523"/>
      <c r="I173" s="523"/>
      <c r="J173" s="523"/>
      <c r="K173" s="708"/>
      <c r="L173" s="292" t="s">
        <v>397</v>
      </c>
      <c r="M173" s="266" t="s">
        <v>398</v>
      </c>
      <c r="N173" s="542"/>
      <c r="O173" s="408"/>
      <c r="P173" s="748"/>
      <c r="Q173" s="564" t="s">
        <v>363</v>
      </c>
      <c r="R173" s="565">
        <v>25</v>
      </c>
      <c r="S173" s="565">
        <v>49.100000000000001</v>
      </c>
      <c r="T173" s="757">
        <v>49.200000000000003</v>
      </c>
      <c r="U173" s="761" t="s">
        <v>394</v>
      </c>
      <c r="V173" s="762">
        <v>129</v>
      </c>
      <c r="W173" s="762">
        <v>49.5</v>
      </c>
      <c r="X173" s="763">
        <v>49.399999999999999</v>
      </c>
      <c r="Y173" s="361">
        <v>2.6000000000000001</v>
      </c>
      <c r="Z173" s="361">
        <v>2.2000000000000002</v>
      </c>
      <c r="AA173" s="320">
        <v>2.7000000000000002</v>
      </c>
      <c r="AB173" s="377"/>
      <c r="AC173" s="142"/>
      <c r="AD173" s="142"/>
      <c r="AE173" s="142"/>
      <c r="AF173" s="142"/>
      <c r="AG173" s="142"/>
      <c r="AH173" s="142"/>
      <c r="AI173" s="142"/>
      <c r="AJ173" s="142"/>
      <c r="AK173" s="142"/>
      <c r="AL173" s="142"/>
      <c r="AM173" s="142"/>
      <c r="AN173" s="142"/>
      <c r="AO173" s="142"/>
      <c r="AP173" s="142"/>
      <c r="AQ173" s="142"/>
      <c r="AR173" s="142"/>
      <c r="AS173" s="142"/>
      <c r="AT173" s="142"/>
      <c r="AU173" s="142"/>
      <c r="AV173" s="142"/>
      <c r="AW173" s="142"/>
      <c r="AX173" s="142"/>
      <c r="AY173" s="142"/>
      <c r="AZ173" s="142"/>
      <c r="BA173" s="142"/>
      <c r="BB173" s="142"/>
      <c r="BC173" s="142"/>
      <c r="BD173" s="142"/>
      <c r="BE173" s="142"/>
      <c r="BF173" s="142"/>
      <c r="BG173" s="142"/>
    </row>
    <row r="174" ht="25.800000000000001" customHeight="1">
      <c r="A174" s="432"/>
      <c r="B174" s="502"/>
      <c r="C174" s="726"/>
      <c r="D174" s="798"/>
      <c r="E174" s="798"/>
      <c r="F174" s="798"/>
      <c r="G174" s="794"/>
      <c r="H174" s="799">
        <v>4</v>
      </c>
      <c r="I174" s="800"/>
      <c r="J174" s="800"/>
      <c r="K174" s="713"/>
      <c r="L174" s="392" t="s">
        <v>254</v>
      </c>
      <c r="M174" s="801" t="s">
        <v>399</v>
      </c>
      <c r="N174" s="603"/>
      <c r="O174" s="604"/>
      <c r="P174" s="802"/>
      <c r="Q174" s="326"/>
      <c r="R174" s="328"/>
      <c r="S174" s="328"/>
      <c r="T174" s="803"/>
      <c r="U174" s="779" t="s">
        <v>144</v>
      </c>
      <c r="V174" s="780"/>
      <c r="W174" s="780"/>
      <c r="X174" s="804"/>
      <c r="Y174" s="613">
        <v>14.07</v>
      </c>
      <c r="Z174" s="320">
        <v>14.1</v>
      </c>
      <c r="AA174" s="613">
        <v>13.67</v>
      </c>
      <c r="AB174" s="399"/>
      <c r="AC174" s="142"/>
      <c r="AD174" s="142"/>
      <c r="AE174" s="142"/>
      <c r="AF174" s="142"/>
      <c r="AG174" s="142"/>
      <c r="AH174" s="142"/>
      <c r="AI174" s="142"/>
      <c r="AJ174" s="142"/>
      <c r="AK174" s="142"/>
      <c r="AL174" s="142"/>
      <c r="AM174" s="142"/>
      <c r="AN174" s="142"/>
      <c r="AO174" s="142"/>
      <c r="AP174" s="142"/>
      <c r="AQ174" s="142"/>
      <c r="AR174" s="142"/>
      <c r="AS174" s="142"/>
      <c r="AT174" s="142"/>
      <c r="AU174" s="142"/>
      <c r="AV174" s="142"/>
      <c r="AW174" s="142"/>
      <c r="AX174" s="142"/>
      <c r="AY174" s="142"/>
      <c r="AZ174" s="142"/>
      <c r="BA174" s="142"/>
      <c r="BB174" s="142"/>
      <c r="BC174" s="142"/>
      <c r="BD174" s="142"/>
      <c r="BE174" s="142"/>
      <c r="BF174" s="142"/>
      <c r="BG174" s="142"/>
    </row>
    <row r="175" ht="25.800000000000001" customHeight="1">
      <c r="A175" s="432"/>
      <c r="B175" s="502"/>
      <c r="C175" s="728"/>
      <c r="D175" s="805" t="s">
        <v>396</v>
      </c>
      <c r="E175" s="805"/>
      <c r="F175" s="805"/>
      <c r="G175" s="805"/>
      <c r="H175" s="715"/>
      <c r="I175" s="715"/>
      <c r="J175" s="715"/>
      <c r="K175" s="716"/>
      <c r="L175" s="405" t="s">
        <v>400</v>
      </c>
      <c r="M175" s="406" t="s">
        <v>401</v>
      </c>
      <c r="N175" s="717">
        <v>6</v>
      </c>
      <c r="O175" s="718">
        <v>0.29999999999999999</v>
      </c>
      <c r="P175" s="806">
        <v>47.799999999999997</v>
      </c>
      <c r="Q175" s="554" t="s">
        <v>379</v>
      </c>
      <c r="R175" s="545">
        <v>35</v>
      </c>
      <c r="S175" s="554">
        <v>48.899999999999999</v>
      </c>
      <c r="T175" s="664">
        <v>49.100000000000001</v>
      </c>
      <c r="U175" s="742" t="s">
        <v>402</v>
      </c>
      <c r="V175" s="807">
        <v>88</v>
      </c>
      <c r="W175" s="742">
        <v>49.5</v>
      </c>
      <c r="X175" s="808">
        <v>49.450000000000003</v>
      </c>
      <c r="Y175" s="561">
        <v>1.8999999999999999</v>
      </c>
      <c r="Z175" s="561">
        <v>3.1000000000000001</v>
      </c>
      <c r="AA175" s="561">
        <v>2.7000000000000002</v>
      </c>
      <c r="AB175" s="809" t="s">
        <v>403</v>
      </c>
      <c r="AC175" s="142"/>
      <c r="AD175" s="142"/>
      <c r="AE175" s="142"/>
      <c r="AF175" s="142"/>
      <c r="AG175" s="142"/>
      <c r="AH175" s="142"/>
      <c r="AI175" s="142"/>
      <c r="AJ175" s="142"/>
      <c r="AK175" s="142"/>
      <c r="AL175" s="142"/>
      <c r="AM175" s="142"/>
      <c r="AN175" s="142"/>
      <c r="AO175" s="142"/>
      <c r="AP175" s="142"/>
      <c r="AQ175" s="142"/>
      <c r="AR175" s="142"/>
      <c r="AS175" s="142"/>
      <c r="AT175" s="142"/>
      <c r="AU175" s="142"/>
      <c r="AV175" s="142"/>
      <c r="AW175" s="142"/>
      <c r="AX175" s="142"/>
      <c r="AY175" s="142"/>
      <c r="AZ175" s="142"/>
      <c r="BA175" s="142"/>
      <c r="BB175" s="142"/>
      <c r="BC175" s="142"/>
      <c r="BD175" s="142"/>
      <c r="BE175" s="142"/>
      <c r="BF175" s="142"/>
      <c r="BG175" s="142"/>
    </row>
    <row r="176" ht="25.800000000000001" customHeight="1">
      <c r="A176" s="432"/>
      <c r="B176" s="502"/>
      <c r="C176" s="501"/>
      <c r="D176" s="372"/>
      <c r="E176" s="372"/>
      <c r="F176" s="372"/>
      <c r="G176" s="372"/>
      <c r="H176" s="366"/>
      <c r="I176" s="366"/>
      <c r="J176" s="366"/>
      <c r="K176" s="367"/>
      <c r="L176" s="322"/>
      <c r="M176" s="292" t="s">
        <v>404</v>
      </c>
      <c r="N176" s="542"/>
      <c r="O176" s="408"/>
      <c r="P176" s="409"/>
      <c r="Q176" s="646" t="s">
        <v>379</v>
      </c>
      <c r="R176" s="559">
        <v>35</v>
      </c>
      <c r="S176" s="559">
        <v>48.899999999999999</v>
      </c>
      <c r="T176" s="792">
        <v>49.100000000000001</v>
      </c>
      <c r="U176" s="810" t="s">
        <v>405</v>
      </c>
      <c r="V176" s="742">
        <v>83</v>
      </c>
      <c r="W176" s="811">
        <v>49.5</v>
      </c>
      <c r="X176" s="752">
        <v>49.450000000000003</v>
      </c>
      <c r="Y176" s="361">
        <v>3</v>
      </c>
      <c r="Z176" s="320">
        <v>4</v>
      </c>
      <c r="AA176" s="361">
        <v>4.7000000000000002</v>
      </c>
      <c r="AB176" s="377" t="s">
        <v>406</v>
      </c>
      <c r="AC176" s="142"/>
      <c r="AD176" s="142"/>
      <c r="AE176" s="142"/>
      <c r="AF176" s="142"/>
      <c r="AG176" s="142"/>
      <c r="AH176" s="142"/>
      <c r="AI176" s="142"/>
      <c r="AJ176" s="142"/>
      <c r="AK176" s="142"/>
      <c r="AL176" s="142"/>
      <c r="AM176" s="142"/>
      <c r="AN176" s="142"/>
      <c r="AO176" s="142"/>
      <c r="AP176" s="142"/>
      <c r="AQ176" s="142"/>
      <c r="AR176" s="142"/>
      <c r="AS176" s="142"/>
      <c r="AT176" s="142"/>
      <c r="AU176" s="142"/>
      <c r="AV176" s="142"/>
      <c r="AW176" s="142"/>
      <c r="AX176" s="142"/>
      <c r="AY176" s="142"/>
      <c r="AZ176" s="142"/>
      <c r="BA176" s="142"/>
      <c r="BB176" s="142"/>
      <c r="BC176" s="142"/>
      <c r="BD176" s="142"/>
      <c r="BE176" s="142"/>
      <c r="BF176" s="142"/>
      <c r="BG176" s="142"/>
    </row>
    <row r="177" ht="25.800000000000001" customHeight="1">
      <c r="A177" s="755"/>
      <c r="B177" s="680"/>
      <c r="C177" s="501"/>
      <c r="D177" s="372"/>
      <c r="E177" s="372"/>
      <c r="F177" s="372"/>
      <c r="G177" s="372"/>
      <c r="H177" s="366"/>
      <c r="I177" s="366"/>
      <c r="J177" s="366"/>
      <c r="K177" s="367"/>
      <c r="L177" s="322"/>
      <c r="M177" s="311" t="s">
        <v>407</v>
      </c>
      <c r="N177" s="542"/>
      <c r="O177" s="408"/>
      <c r="P177" s="409"/>
      <c r="Q177" s="554" t="s">
        <v>379</v>
      </c>
      <c r="R177" s="559">
        <v>35</v>
      </c>
      <c r="S177" s="554">
        <v>48.899999999999999</v>
      </c>
      <c r="T177" s="641">
        <v>49.100000000000001</v>
      </c>
      <c r="U177" s="742" t="s">
        <v>408</v>
      </c>
      <c r="V177" s="811">
        <v>78</v>
      </c>
      <c r="W177" s="742">
        <v>49.5</v>
      </c>
      <c r="X177" s="808">
        <v>49.450000000000003</v>
      </c>
      <c r="Y177" s="361">
        <v>2.5</v>
      </c>
      <c r="Z177" s="361">
        <v>3</v>
      </c>
      <c r="AA177" s="361">
        <v>1.7</v>
      </c>
      <c r="AB177" s="377" t="s">
        <v>406</v>
      </c>
      <c r="AC177" s="142"/>
      <c r="AD177" s="142"/>
      <c r="AE177" s="142"/>
      <c r="AF177" s="142"/>
      <c r="AG177" s="142"/>
      <c r="AH177" s="142"/>
      <c r="AI177" s="142"/>
      <c r="AJ177" s="142"/>
      <c r="AK177" s="142"/>
      <c r="AL177" s="142"/>
      <c r="AM177" s="142"/>
      <c r="AN177" s="142"/>
      <c r="AO177" s="142"/>
      <c r="AP177" s="142"/>
      <c r="AQ177" s="142"/>
      <c r="AR177" s="142"/>
      <c r="AS177" s="142"/>
      <c r="AT177" s="142"/>
      <c r="AU177" s="142"/>
      <c r="AV177" s="142"/>
      <c r="AW177" s="142"/>
      <c r="AX177" s="142"/>
      <c r="AY177" s="142"/>
      <c r="AZ177" s="142"/>
      <c r="BA177" s="142"/>
      <c r="BB177" s="142"/>
      <c r="BC177" s="142"/>
      <c r="BD177" s="142"/>
      <c r="BE177" s="142"/>
      <c r="BF177" s="142"/>
      <c r="BG177" s="142"/>
    </row>
    <row r="178" ht="25.800000000000001" customHeight="1">
      <c r="A178" s="812"/>
      <c r="B178" s="592"/>
      <c r="C178" s="501"/>
      <c r="D178" s="372"/>
      <c r="E178" s="372"/>
      <c r="F178" s="372"/>
      <c r="G178" s="372"/>
      <c r="H178" s="366"/>
      <c r="I178" s="366"/>
      <c r="J178" s="366"/>
      <c r="K178" s="367"/>
      <c r="L178" s="322"/>
      <c r="M178" s="311" t="s">
        <v>409</v>
      </c>
      <c r="N178" s="542"/>
      <c r="O178" s="408"/>
      <c r="P178" s="409"/>
      <c r="Q178" s="434" t="s">
        <v>410</v>
      </c>
      <c r="R178" s="425">
        <v>35</v>
      </c>
      <c r="S178" s="425">
        <v>48.799999999999997</v>
      </c>
      <c r="T178" s="813">
        <v>49.100000000000001</v>
      </c>
      <c r="U178" s="814" t="s">
        <v>411</v>
      </c>
      <c r="V178" s="815">
        <v>73</v>
      </c>
      <c r="W178" s="815">
        <v>49.5</v>
      </c>
      <c r="X178" s="744">
        <v>49.450000000000003</v>
      </c>
      <c r="Y178" s="361">
        <v>5.0999999999999996</v>
      </c>
      <c r="Z178" s="320">
        <v>5</v>
      </c>
      <c r="AA178" s="361">
        <v>7.4000000000000004</v>
      </c>
      <c r="AB178" s="296" t="s">
        <v>412</v>
      </c>
      <c r="AC178" s="142"/>
      <c r="AD178" s="142"/>
      <c r="AE178" s="142"/>
      <c r="AF178" s="142"/>
      <c r="AG178" s="142"/>
      <c r="AH178" s="142"/>
      <c r="AI178" s="142"/>
      <c r="AJ178" s="142"/>
      <c r="AK178" s="142"/>
      <c r="AL178" s="142"/>
      <c r="AM178" s="142"/>
      <c r="AN178" s="142"/>
      <c r="AO178" s="142"/>
      <c r="AP178" s="142"/>
      <c r="AQ178" s="142"/>
      <c r="AR178" s="142"/>
      <c r="AS178" s="142"/>
      <c r="AT178" s="142"/>
      <c r="AU178" s="142"/>
      <c r="AV178" s="142"/>
      <c r="AW178" s="142"/>
      <c r="AX178" s="142"/>
      <c r="AY178" s="142"/>
      <c r="AZ178" s="142"/>
      <c r="BA178" s="142"/>
      <c r="BB178" s="142"/>
      <c r="BC178" s="142"/>
      <c r="BD178" s="142"/>
      <c r="BE178" s="142"/>
      <c r="BF178" s="142"/>
      <c r="BG178" s="142"/>
    </row>
    <row r="179" ht="25.800000000000001" customHeight="1">
      <c r="A179" s="816"/>
      <c r="B179" s="522"/>
      <c r="C179" s="562"/>
      <c r="D179" s="356"/>
      <c r="E179" s="372"/>
      <c r="F179" s="372"/>
      <c r="G179" s="372"/>
      <c r="H179" s="523"/>
      <c r="I179" s="366"/>
      <c r="J179" s="366"/>
      <c r="K179" s="367"/>
      <c r="L179" s="322"/>
      <c r="M179" s="311" t="s">
        <v>413</v>
      </c>
      <c r="N179" s="542"/>
      <c r="O179" s="408"/>
      <c r="P179" s="409"/>
      <c r="Q179" s="817" t="s">
        <v>410</v>
      </c>
      <c r="R179" s="818">
        <v>35</v>
      </c>
      <c r="S179" s="818">
        <v>48.799999999999997</v>
      </c>
      <c r="T179" s="819">
        <v>49.100000000000001</v>
      </c>
      <c r="U179" s="820" t="s">
        <v>411</v>
      </c>
      <c r="V179" s="742">
        <v>72</v>
      </c>
      <c r="W179" s="776">
        <v>49.5</v>
      </c>
      <c r="X179" s="752">
        <v>49.450000000000003</v>
      </c>
      <c r="Y179" s="361">
        <v>4.2000000000000002</v>
      </c>
      <c r="Z179" s="361">
        <v>4.5</v>
      </c>
      <c r="AA179" s="361">
        <v>3.2000000000000002</v>
      </c>
      <c r="AB179" s="339" t="s">
        <v>414</v>
      </c>
      <c r="AC179" s="142"/>
      <c r="AD179" s="142"/>
      <c r="AE179" s="142"/>
      <c r="AF179" s="142"/>
      <c r="AG179" s="142"/>
      <c r="AH179" s="142"/>
      <c r="AI179" s="142"/>
      <c r="AJ179" s="142"/>
      <c r="AK179" s="142"/>
      <c r="AL179" s="142"/>
      <c r="AM179" s="142"/>
      <c r="AN179" s="142"/>
      <c r="AO179" s="142"/>
      <c r="AP179" s="142"/>
      <c r="AQ179" s="142"/>
      <c r="AR179" s="142"/>
      <c r="AS179" s="142"/>
      <c r="AT179" s="142"/>
      <c r="AU179" s="142"/>
      <c r="AV179" s="142"/>
      <c r="AW179" s="142"/>
      <c r="AX179" s="142"/>
      <c r="AY179" s="142"/>
      <c r="AZ179" s="142"/>
      <c r="BA179" s="142"/>
      <c r="BB179" s="142"/>
      <c r="BC179" s="142"/>
      <c r="BD179" s="142"/>
      <c r="BE179" s="142"/>
      <c r="BF179" s="142"/>
      <c r="BG179" s="142"/>
    </row>
    <row r="180" ht="25.800000000000001" customHeight="1">
      <c r="A180" s="821"/>
      <c r="B180" s="680"/>
      <c r="C180" s="501"/>
      <c r="D180" s="372"/>
      <c r="E180" s="372"/>
      <c r="F180" s="372"/>
      <c r="G180" s="822" t="s">
        <v>415</v>
      </c>
      <c r="H180" s="823"/>
      <c r="I180" s="823"/>
      <c r="J180" s="823"/>
      <c r="K180" s="367"/>
      <c r="L180" s="674" t="s">
        <v>271</v>
      </c>
      <c r="M180" s="292" t="s">
        <v>416</v>
      </c>
      <c r="N180" s="542"/>
      <c r="O180" s="408"/>
      <c r="P180" s="409"/>
      <c r="Q180" s="824" t="s">
        <v>417</v>
      </c>
      <c r="R180" s="565">
        <v>30</v>
      </c>
      <c r="S180" s="825">
        <v>49.100000000000001</v>
      </c>
      <c r="T180" s="567">
        <v>49.200000000000003</v>
      </c>
      <c r="U180" s="826" t="s">
        <v>411</v>
      </c>
      <c r="V180" s="827">
        <v>99</v>
      </c>
      <c r="W180" s="827">
        <v>49.5</v>
      </c>
      <c r="X180" s="828">
        <v>49.450000000000003</v>
      </c>
      <c r="Y180" s="361">
        <v>2.6000000000000001</v>
      </c>
      <c r="Z180" s="320">
        <v>5</v>
      </c>
      <c r="AA180" s="361">
        <v>4.0999999999999996</v>
      </c>
      <c r="AB180" s="339"/>
      <c r="AC180" s="142"/>
      <c r="AD180" s="142"/>
      <c r="AE180" s="142"/>
      <c r="AF180" s="142"/>
      <c r="AG180" s="142"/>
      <c r="AH180" s="142"/>
      <c r="AI180" s="142"/>
      <c r="AJ180" s="142"/>
      <c r="AK180" s="142"/>
      <c r="AL180" s="142"/>
      <c r="AM180" s="142"/>
      <c r="AN180" s="142"/>
      <c r="AO180" s="142"/>
      <c r="AP180" s="142"/>
      <c r="AQ180" s="142"/>
      <c r="AR180" s="142"/>
      <c r="AS180" s="142"/>
      <c r="AT180" s="142"/>
      <c r="AU180" s="142"/>
      <c r="AV180" s="142"/>
      <c r="AW180" s="142"/>
      <c r="AX180" s="142"/>
      <c r="AY180" s="142"/>
      <c r="AZ180" s="142"/>
      <c r="BA180" s="142"/>
      <c r="BB180" s="142"/>
      <c r="BC180" s="142"/>
      <c r="BD180" s="142"/>
      <c r="BE180" s="142"/>
      <c r="BF180" s="142"/>
      <c r="BG180" s="142"/>
    </row>
    <row r="181" s="142" customFormat="1" ht="25.800000000000001" customHeight="1">
      <c r="A181" s="829"/>
      <c r="B181" s="773" t="s">
        <v>132</v>
      </c>
      <c r="C181" s="812"/>
      <c r="D181" s="598"/>
      <c r="E181" s="598"/>
      <c r="F181" s="598"/>
      <c r="G181" s="592"/>
      <c r="H181" s="526">
        <v>0.52000000000000002</v>
      </c>
      <c r="I181" s="527"/>
      <c r="J181" s="527"/>
      <c r="K181" s="528"/>
      <c r="L181" s="830" t="s">
        <v>254</v>
      </c>
      <c r="M181" s="831" t="s">
        <v>418</v>
      </c>
      <c r="N181" s="393"/>
      <c r="O181" s="394"/>
      <c r="P181" s="532"/>
      <c r="Q181" s="326"/>
      <c r="R181" s="832"/>
      <c r="S181" s="328"/>
      <c r="T181" s="833"/>
      <c r="U181" s="779" t="s">
        <v>144</v>
      </c>
      <c r="V181" s="780"/>
      <c r="W181" s="780"/>
      <c r="X181" s="804"/>
      <c r="Y181" s="613">
        <v>4.5599999999999996</v>
      </c>
      <c r="Z181" s="613">
        <v>5.9199999999999999</v>
      </c>
      <c r="AA181" s="613">
        <v>6.3600000000000003</v>
      </c>
      <c r="AB181" s="733"/>
      <c r="AC181" s="142"/>
      <c r="AD181" s="142"/>
      <c r="AE181" s="142"/>
      <c r="AF181" s="142"/>
      <c r="AG181" s="142"/>
      <c r="AH181" s="142"/>
      <c r="AI181" s="142"/>
      <c r="AJ181" s="142"/>
      <c r="AK181" s="142"/>
      <c r="AL181" s="142"/>
      <c r="AM181" s="142"/>
      <c r="AN181" s="142"/>
      <c r="AO181" s="142"/>
      <c r="AP181" s="142"/>
      <c r="AQ181" s="142"/>
      <c r="AR181" s="142"/>
      <c r="AS181" s="142"/>
      <c r="AT181" s="142"/>
      <c r="AU181" s="142"/>
      <c r="AV181" s="142"/>
      <c r="AW181" s="142"/>
      <c r="AX181" s="142"/>
      <c r="AY181" s="142"/>
      <c r="AZ181" s="142"/>
      <c r="BA181" s="142"/>
      <c r="BB181" s="142"/>
      <c r="BC181" s="142"/>
      <c r="BD181" s="142"/>
      <c r="BE181" s="142"/>
      <c r="BF181" s="142"/>
      <c r="BG181" s="142"/>
    </row>
    <row r="182" ht="25.800000000000001" customHeight="1">
      <c r="A182" s="497"/>
      <c r="B182" s="343" t="s">
        <v>187</v>
      </c>
      <c r="C182" s="816"/>
      <c r="D182" s="714"/>
      <c r="E182" s="714"/>
      <c r="F182" s="714"/>
      <c r="G182" s="714"/>
      <c r="H182" s="834"/>
      <c r="I182" s="834"/>
      <c r="J182" s="834"/>
      <c r="K182" s="197"/>
      <c r="L182" s="406" t="s">
        <v>254</v>
      </c>
      <c r="M182" s="835" t="s">
        <v>255</v>
      </c>
      <c r="N182" s="717">
        <v>7</v>
      </c>
      <c r="O182" s="718">
        <v>0.29999999999999999</v>
      </c>
      <c r="P182" s="719">
        <v>47.600000000000001</v>
      </c>
      <c r="Q182" s="331"/>
      <c r="R182" s="333"/>
      <c r="S182" s="333"/>
      <c r="T182" s="836"/>
      <c r="U182" s="837" t="s">
        <v>144</v>
      </c>
      <c r="V182" s="838"/>
      <c r="W182" s="838"/>
      <c r="X182" s="839"/>
      <c r="Y182" s="561">
        <v>3.4900000000000002</v>
      </c>
      <c r="Z182" s="561">
        <v>3.4900000000000002</v>
      </c>
      <c r="AA182" s="320">
        <v>3.4900000000000002</v>
      </c>
      <c r="AB182" s="722"/>
      <c r="AC182" s="142"/>
      <c r="AD182" s="142"/>
      <c r="AE182" s="142"/>
      <c r="AF182" s="142"/>
      <c r="AG182" s="142"/>
      <c r="AH182" s="142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</row>
    <row r="183" ht="25.800000000000001" customHeight="1">
      <c r="A183" s="840"/>
      <c r="B183" s="841"/>
      <c r="C183" s="821"/>
      <c r="D183" s="356"/>
      <c r="E183" s="356"/>
      <c r="F183" s="356"/>
      <c r="G183" s="356"/>
      <c r="H183" s="38"/>
      <c r="I183" s="38"/>
      <c r="J183" s="38"/>
      <c r="K183" s="182"/>
      <c r="L183" s="292" t="s">
        <v>142</v>
      </c>
      <c r="M183" s="842" t="s">
        <v>419</v>
      </c>
      <c r="N183" s="542"/>
      <c r="O183" s="408"/>
      <c r="P183" s="543"/>
      <c r="Q183" s="843" t="s">
        <v>410</v>
      </c>
      <c r="R183" s="844">
        <v>35</v>
      </c>
      <c r="S183" s="844">
        <v>48.799999999999997</v>
      </c>
      <c r="T183" s="845">
        <v>49.100000000000001</v>
      </c>
      <c r="U183" s="846" t="s">
        <v>144</v>
      </c>
      <c r="V183" s="847"/>
      <c r="W183" s="848"/>
      <c r="X183" s="849"/>
      <c r="Y183" s="361">
        <v>1.26</v>
      </c>
      <c r="Z183" s="850">
        <v>1.6799999999999999</v>
      </c>
      <c r="AA183" s="361">
        <v>1.72</v>
      </c>
      <c r="AB183" s="670" t="s">
        <v>420</v>
      </c>
      <c r="AC183" s="142"/>
      <c r="AD183" s="142"/>
      <c r="AE183" s="142"/>
      <c r="AF183" s="142"/>
      <c r="AG183" s="142"/>
      <c r="AH183" s="142"/>
      <c r="AI183" s="142"/>
      <c r="AJ183" s="142"/>
      <c r="AK183" s="142"/>
      <c r="AL183" s="142"/>
      <c r="AM183" s="142"/>
      <c r="AN183" s="142"/>
      <c r="AO183" s="142"/>
      <c r="AP183" s="142"/>
      <c r="AQ183" s="142"/>
      <c r="AR183" s="142"/>
      <c r="AS183" s="142"/>
      <c r="AT183" s="142"/>
      <c r="AU183" s="142"/>
      <c r="AV183" s="142"/>
      <c r="AW183" s="142"/>
      <c r="AX183" s="142"/>
      <c r="AY183" s="142"/>
      <c r="AZ183" s="142"/>
      <c r="BA183" s="142"/>
      <c r="BB183" s="142"/>
      <c r="BC183" s="142"/>
      <c r="BD183" s="142"/>
      <c r="BE183" s="142"/>
      <c r="BF183" s="142"/>
      <c r="BG183" s="142"/>
    </row>
    <row r="184" ht="25.800000000000001" customHeight="1">
      <c r="A184" s="273" t="s">
        <v>144</v>
      </c>
      <c r="B184" s="841"/>
      <c r="C184" s="821"/>
      <c r="D184" s="356"/>
      <c r="E184" s="356"/>
      <c r="F184" s="356"/>
      <c r="G184" s="356"/>
      <c r="H184" s="38"/>
      <c r="I184" s="38"/>
      <c r="J184" s="38"/>
      <c r="K184" s="182"/>
      <c r="L184" s="483" t="s">
        <v>383</v>
      </c>
      <c r="M184" s="292" t="s">
        <v>421</v>
      </c>
      <c r="N184" s="542"/>
      <c r="O184" s="408"/>
      <c r="P184" s="543"/>
      <c r="Q184" s="851" t="s">
        <v>422</v>
      </c>
      <c r="R184" s="852">
        <v>35</v>
      </c>
      <c r="S184" s="852">
        <v>49.100000000000001</v>
      </c>
      <c r="T184" s="853">
        <v>49.200000000000003</v>
      </c>
      <c r="U184" s="787" t="s">
        <v>410</v>
      </c>
      <c r="V184" s="788">
        <v>94</v>
      </c>
      <c r="W184" s="788">
        <v>49.5</v>
      </c>
      <c r="X184" s="854">
        <v>49.399999999999999</v>
      </c>
      <c r="Y184" s="361">
        <v>1.95</v>
      </c>
      <c r="Z184" s="320">
        <v>2.3999999999999999</v>
      </c>
      <c r="AA184" s="361">
        <v>2.4399999999999999</v>
      </c>
      <c r="AB184" s="352"/>
      <c r="AC184" s="142"/>
      <c r="AD184" s="142"/>
      <c r="AE184" s="142"/>
      <c r="AF184" s="142"/>
      <c r="AG184" s="142"/>
      <c r="AH184" s="142"/>
      <c r="AI184" s="142"/>
      <c r="AJ184" s="142"/>
      <c r="AK184" s="142"/>
      <c r="AL184" s="142"/>
      <c r="AM184" s="142"/>
      <c r="AN184" s="142"/>
      <c r="AO184" s="142"/>
      <c r="AP184" s="142"/>
      <c r="AQ184" s="142"/>
      <c r="AR184" s="142"/>
      <c r="AS184" s="142"/>
      <c r="AT184" s="142"/>
      <c r="AU184" s="142"/>
      <c r="AV184" s="142"/>
      <c r="AW184" s="142"/>
      <c r="AX184" s="142"/>
      <c r="AY184" s="142"/>
      <c r="AZ184" s="142"/>
      <c r="BA184" s="142"/>
      <c r="BB184" s="142"/>
      <c r="BC184" s="142"/>
      <c r="BD184" s="142"/>
      <c r="BE184" s="142"/>
      <c r="BF184" s="142"/>
      <c r="BG184" s="142"/>
    </row>
    <row r="185" ht="25.800000000000001" customHeight="1">
      <c r="A185" s="460"/>
      <c r="B185" s="461" t="s">
        <v>423</v>
      </c>
      <c r="C185" s="497"/>
      <c r="D185" s="355" t="s">
        <v>187</v>
      </c>
      <c r="E185" s="356"/>
      <c r="F185" s="356"/>
      <c r="G185" s="356"/>
      <c r="H185" s="366"/>
      <c r="I185" s="366"/>
      <c r="J185" s="366"/>
      <c r="K185" s="367"/>
      <c r="L185" s="266" t="s">
        <v>424</v>
      </c>
      <c r="M185" s="786" t="s">
        <v>425</v>
      </c>
      <c r="N185" s="542"/>
      <c r="O185" s="408"/>
      <c r="P185" s="543"/>
      <c r="Q185" s="434" t="s">
        <v>410</v>
      </c>
      <c r="R185" s="425">
        <v>35</v>
      </c>
      <c r="S185" s="425">
        <v>48.799999999999997</v>
      </c>
      <c r="T185" s="427">
        <v>49.100000000000001</v>
      </c>
      <c r="U185" s="855" t="s">
        <v>144</v>
      </c>
      <c r="V185" s="856"/>
      <c r="W185" s="857"/>
      <c r="X185" s="858"/>
      <c r="Y185" s="320">
        <v>0.66000000000000003</v>
      </c>
      <c r="Z185" s="361">
        <v>1</v>
      </c>
      <c r="AA185" s="361">
        <v>0.66000000000000003</v>
      </c>
      <c r="AB185" s="859" t="s">
        <v>426</v>
      </c>
      <c r="AC185" s="142"/>
      <c r="AD185" s="142"/>
      <c r="AE185" s="142"/>
      <c r="AF185" s="142"/>
      <c r="AG185" s="142"/>
      <c r="AH185" s="142"/>
      <c r="AI185" s="142"/>
      <c r="AJ185" s="142"/>
      <c r="AK185" s="142"/>
      <c r="AL185" s="142"/>
      <c r="AM185" s="142"/>
      <c r="AN185" s="142"/>
      <c r="AO185" s="142"/>
      <c r="AP185" s="142"/>
      <c r="AQ185" s="142"/>
      <c r="AR185" s="142"/>
      <c r="AS185" s="142"/>
      <c r="AT185" s="142"/>
      <c r="AU185" s="142"/>
      <c r="AV185" s="142"/>
      <c r="AW185" s="142"/>
      <c r="AX185" s="142"/>
      <c r="AY185" s="142"/>
      <c r="AZ185" s="142"/>
      <c r="BA185" s="142"/>
      <c r="BB185" s="142"/>
      <c r="BC185" s="142"/>
      <c r="BD185" s="142"/>
      <c r="BE185" s="142"/>
      <c r="BF185" s="142"/>
      <c r="BG185" s="142"/>
    </row>
    <row r="186" ht="25.800000000000001" customHeight="1">
      <c r="A186" s="501"/>
      <c r="B186" s="502"/>
      <c r="C186" s="460"/>
      <c r="D186" s="365" t="s">
        <v>423</v>
      </c>
      <c r="E186" s="365"/>
      <c r="F186" s="365"/>
      <c r="G186" s="365"/>
      <c r="H186" s="366"/>
      <c r="I186" s="366"/>
      <c r="J186" s="366"/>
      <c r="K186" s="367"/>
      <c r="L186" s="311" t="s">
        <v>427</v>
      </c>
      <c r="M186" s="266" t="s">
        <v>428</v>
      </c>
      <c r="N186" s="542"/>
      <c r="O186" s="408"/>
      <c r="P186" s="543"/>
      <c r="Q186" s="434" t="s">
        <v>411</v>
      </c>
      <c r="R186" s="425">
        <v>40</v>
      </c>
      <c r="S186" s="425">
        <v>48.799999999999997</v>
      </c>
      <c r="T186" s="427">
        <v>49.100000000000001</v>
      </c>
      <c r="U186" s="814" t="s">
        <v>410</v>
      </c>
      <c r="V186" s="815">
        <v>67</v>
      </c>
      <c r="W186" s="815">
        <v>49.5</v>
      </c>
      <c r="X186" s="744">
        <v>49.399999999999999</v>
      </c>
      <c r="Y186" s="319">
        <v>4.2999999999999998</v>
      </c>
      <c r="Z186" s="320">
        <v>5.2999999999999998</v>
      </c>
      <c r="AA186" s="319">
        <v>5.5999999999999996</v>
      </c>
      <c r="AB186" s="468"/>
      <c r="AC186" s="142"/>
      <c r="AD186" s="142"/>
      <c r="AE186" s="142"/>
      <c r="AF186" s="142"/>
      <c r="AG186" s="142"/>
      <c r="AH186" s="142"/>
      <c r="AI186" s="142"/>
      <c r="AJ186" s="142"/>
      <c r="AK186" s="142"/>
      <c r="AL186" s="142"/>
      <c r="AM186" s="142"/>
      <c r="AN186" s="142"/>
      <c r="AO186" s="142"/>
      <c r="AP186" s="142"/>
      <c r="AQ186" s="142"/>
      <c r="AR186" s="142"/>
      <c r="AS186" s="142"/>
      <c r="AT186" s="142"/>
      <c r="AU186" s="142"/>
      <c r="AV186" s="142"/>
      <c r="AW186" s="142"/>
      <c r="AX186" s="142"/>
      <c r="AY186" s="142"/>
      <c r="AZ186" s="142"/>
      <c r="BA186" s="142"/>
      <c r="BB186" s="142"/>
      <c r="BC186" s="142"/>
      <c r="BD186" s="142"/>
      <c r="BE186" s="142"/>
      <c r="BF186" s="142"/>
      <c r="BG186" s="142"/>
    </row>
    <row r="187" ht="25.800000000000001" customHeight="1">
      <c r="A187" s="501"/>
      <c r="B187" s="502"/>
      <c r="C187" s="501"/>
      <c r="D187" s="372"/>
      <c r="E187" s="372"/>
      <c r="F187" s="372"/>
      <c r="G187" s="372"/>
      <c r="H187" s="366"/>
      <c r="I187" s="366"/>
      <c r="J187" s="366"/>
      <c r="K187" s="367"/>
      <c r="L187" s="322"/>
      <c r="M187" s="266" t="s">
        <v>429</v>
      </c>
      <c r="N187" s="542"/>
      <c r="O187" s="408"/>
      <c r="P187" s="543"/>
      <c r="Q187" s="434" t="s">
        <v>411</v>
      </c>
      <c r="R187" s="425">
        <v>40</v>
      </c>
      <c r="S187" s="425">
        <v>48.799999999999997</v>
      </c>
      <c r="T187" s="427">
        <v>49.100000000000001</v>
      </c>
      <c r="U187" s="742" t="s">
        <v>410</v>
      </c>
      <c r="V187" s="751">
        <v>66</v>
      </c>
      <c r="W187" s="742">
        <v>49.5</v>
      </c>
      <c r="X187" s="754">
        <v>49.399999999999999</v>
      </c>
      <c r="Y187" s="320"/>
      <c r="Z187" s="320"/>
      <c r="AA187" s="320"/>
      <c r="AB187" s="860"/>
      <c r="AC187" s="142"/>
      <c r="AD187" s="142"/>
      <c r="AE187" s="142"/>
      <c r="AF187" s="142"/>
      <c r="AG187" s="142"/>
      <c r="AH187" s="142"/>
      <c r="AI187" s="142"/>
      <c r="AJ187" s="142"/>
      <c r="AK187" s="142"/>
      <c r="AL187" s="142"/>
      <c r="AM187" s="142"/>
      <c r="AN187" s="142"/>
      <c r="AO187" s="142"/>
      <c r="AP187" s="142"/>
      <c r="AQ187" s="142"/>
      <c r="AR187" s="142"/>
      <c r="AS187" s="142"/>
      <c r="AT187" s="142"/>
      <c r="AU187" s="142"/>
      <c r="AV187" s="142"/>
      <c r="AW187" s="142"/>
      <c r="AX187" s="142"/>
      <c r="AY187" s="142"/>
      <c r="AZ187" s="142"/>
      <c r="BA187" s="142"/>
      <c r="BB187" s="142"/>
      <c r="BC187" s="142"/>
      <c r="BD187" s="142"/>
      <c r="BE187" s="142"/>
      <c r="BF187" s="142"/>
      <c r="BG187" s="142"/>
    </row>
    <row r="188" ht="25.800000000000001" customHeight="1">
      <c r="A188" s="501"/>
      <c r="B188" s="502"/>
      <c r="C188" s="501"/>
      <c r="D188" s="372"/>
      <c r="E188" s="372"/>
      <c r="F188" s="372"/>
      <c r="G188" s="372"/>
      <c r="H188" s="366"/>
      <c r="I188" s="366"/>
      <c r="J188" s="366"/>
      <c r="K188" s="367"/>
      <c r="L188" s="322"/>
      <c r="M188" s="266" t="s">
        <v>430</v>
      </c>
      <c r="N188" s="542"/>
      <c r="O188" s="408"/>
      <c r="P188" s="543"/>
      <c r="Q188" s="434" t="s">
        <v>411</v>
      </c>
      <c r="R188" s="425">
        <v>40</v>
      </c>
      <c r="S188" s="425">
        <v>48.799999999999997</v>
      </c>
      <c r="T188" s="427">
        <v>49.100000000000001</v>
      </c>
      <c r="U188" s="749" t="s">
        <v>410</v>
      </c>
      <c r="V188" s="742">
        <v>65</v>
      </c>
      <c r="W188" s="751">
        <v>49.5</v>
      </c>
      <c r="X188" s="752">
        <v>49.399999999999999</v>
      </c>
      <c r="Y188" s="320"/>
      <c r="Z188" s="320"/>
      <c r="AA188" s="320"/>
      <c r="AB188" s="860"/>
      <c r="AC188" s="142"/>
      <c r="AD188" s="142"/>
      <c r="AE188" s="142"/>
      <c r="AF188" s="142"/>
      <c r="AG188" s="142"/>
      <c r="AH188" s="142"/>
      <c r="AI188" s="142"/>
      <c r="AJ188" s="142"/>
      <c r="AK188" s="142"/>
      <c r="AL188" s="142"/>
      <c r="AM188" s="142"/>
      <c r="AN188" s="142"/>
      <c r="AO188" s="142"/>
      <c r="AP188" s="142"/>
      <c r="AQ188" s="142"/>
      <c r="AR188" s="142"/>
      <c r="AS188" s="142"/>
      <c r="AT188" s="142"/>
      <c r="AU188" s="142"/>
      <c r="AV188" s="142"/>
      <c r="AW188" s="142"/>
      <c r="AX188" s="142"/>
      <c r="AY188" s="142"/>
      <c r="AZ188" s="142"/>
      <c r="BA188" s="142"/>
      <c r="BB188" s="142"/>
      <c r="BC188" s="142"/>
      <c r="BD188" s="142"/>
      <c r="BE188" s="142"/>
      <c r="BF188" s="142"/>
      <c r="BG188" s="142"/>
    </row>
    <row r="189" ht="25.800000000000001" customHeight="1">
      <c r="A189" s="501"/>
      <c r="B189" s="502"/>
      <c r="C189" s="501"/>
      <c r="D189" s="372"/>
      <c r="E189" s="372"/>
      <c r="F189" s="372"/>
      <c r="G189" s="372"/>
      <c r="H189" s="366"/>
      <c r="I189" s="366"/>
      <c r="J189" s="366"/>
      <c r="K189" s="367"/>
      <c r="L189" s="322"/>
      <c r="M189" s="266" t="s">
        <v>431</v>
      </c>
      <c r="N189" s="542"/>
      <c r="O189" s="408"/>
      <c r="P189" s="543"/>
      <c r="Q189" s="434" t="s">
        <v>411</v>
      </c>
      <c r="R189" s="425">
        <v>40</v>
      </c>
      <c r="S189" s="425">
        <v>48.799999999999997</v>
      </c>
      <c r="T189" s="427">
        <v>49.100000000000001</v>
      </c>
      <c r="U189" s="742" t="s">
        <v>410</v>
      </c>
      <c r="V189" s="751">
        <v>64</v>
      </c>
      <c r="W189" s="742">
        <v>49.5</v>
      </c>
      <c r="X189" s="754">
        <v>49.399999999999999</v>
      </c>
      <c r="Y189" s="320"/>
      <c r="Z189" s="320"/>
      <c r="AA189" s="320"/>
      <c r="AB189" s="860"/>
      <c r="AC189" s="142"/>
      <c r="AD189" s="142"/>
      <c r="AE189" s="142"/>
      <c r="AF189" s="142"/>
      <c r="AG189" s="142"/>
      <c r="AH189" s="142"/>
      <c r="AI189" s="142"/>
      <c r="AJ189" s="142"/>
      <c r="AK189" s="142"/>
      <c r="AL189" s="142"/>
      <c r="AM189" s="142"/>
      <c r="AN189" s="142"/>
      <c r="AO189" s="142"/>
      <c r="AP189" s="142"/>
      <c r="AQ189" s="142"/>
      <c r="AR189" s="142"/>
      <c r="AS189" s="142"/>
      <c r="AT189" s="142"/>
      <c r="AU189" s="142"/>
      <c r="AV189" s="142"/>
      <c r="AW189" s="142"/>
      <c r="AX189" s="142"/>
      <c r="AY189" s="142"/>
      <c r="AZ189" s="142"/>
      <c r="BA189" s="142"/>
      <c r="BB189" s="142"/>
      <c r="BC189" s="142"/>
      <c r="BD189" s="142"/>
      <c r="BE189" s="142"/>
      <c r="BF189" s="142"/>
      <c r="BG189" s="142"/>
    </row>
    <row r="190" ht="25.800000000000001" customHeight="1">
      <c r="A190" s="501"/>
      <c r="B190" s="502"/>
      <c r="C190" s="501"/>
      <c r="D190" s="372"/>
      <c r="E190" s="372"/>
      <c r="F190" s="372"/>
      <c r="G190" s="372"/>
      <c r="H190" s="366"/>
      <c r="I190" s="366"/>
      <c r="J190" s="366"/>
      <c r="K190" s="367"/>
      <c r="L190" s="322"/>
      <c r="M190" s="266" t="s">
        <v>432</v>
      </c>
      <c r="N190" s="542"/>
      <c r="O190" s="408"/>
      <c r="P190" s="543"/>
      <c r="Q190" s="434" t="s">
        <v>411</v>
      </c>
      <c r="R190" s="425">
        <v>40</v>
      </c>
      <c r="S190" s="425">
        <v>48.799999999999997</v>
      </c>
      <c r="T190" s="427">
        <v>49.100000000000001</v>
      </c>
      <c r="U190" s="749" t="s">
        <v>410</v>
      </c>
      <c r="V190" s="742">
        <v>63</v>
      </c>
      <c r="W190" s="751">
        <v>49.5</v>
      </c>
      <c r="X190" s="752">
        <v>49.399999999999999</v>
      </c>
      <c r="Y190" s="320"/>
      <c r="Z190" s="320"/>
      <c r="AA190" s="320"/>
      <c r="AB190" s="860"/>
      <c r="AC190" s="142"/>
      <c r="AD190" s="142"/>
      <c r="AE190" s="142"/>
      <c r="AF190" s="142"/>
      <c r="AG190" s="142"/>
      <c r="AH190" s="142"/>
      <c r="AI190" s="142"/>
      <c r="AJ190" s="142"/>
      <c r="AK190" s="142"/>
      <c r="AL190" s="142"/>
      <c r="AM190" s="142"/>
      <c r="AN190" s="142"/>
      <c r="AO190" s="142"/>
      <c r="AP190" s="142"/>
      <c r="AQ190" s="142"/>
      <c r="AR190" s="142"/>
      <c r="AS190" s="142"/>
      <c r="AT190" s="142"/>
      <c r="AU190" s="142"/>
      <c r="AV190" s="142"/>
      <c r="AW190" s="142"/>
      <c r="AX190" s="142"/>
      <c r="AY190" s="142"/>
      <c r="AZ190" s="142"/>
      <c r="BA190" s="142"/>
      <c r="BB190" s="142"/>
      <c r="BC190" s="142"/>
      <c r="BD190" s="142"/>
      <c r="BE190" s="142"/>
      <c r="BF190" s="142"/>
      <c r="BG190" s="142"/>
    </row>
    <row r="191" ht="25.800000000000001" customHeight="1">
      <c r="A191" s="501"/>
      <c r="B191" s="502"/>
      <c r="C191" s="501"/>
      <c r="D191" s="372"/>
      <c r="E191" s="372"/>
      <c r="F191" s="372"/>
      <c r="G191" s="372"/>
      <c r="H191" s="366"/>
      <c r="I191" s="366"/>
      <c r="J191" s="366"/>
      <c r="K191" s="367"/>
      <c r="L191" s="322"/>
      <c r="M191" s="266" t="s">
        <v>433</v>
      </c>
      <c r="N191" s="542"/>
      <c r="O191" s="408"/>
      <c r="P191" s="543"/>
      <c r="Q191" s="434" t="s">
        <v>411</v>
      </c>
      <c r="R191" s="425">
        <v>40</v>
      </c>
      <c r="S191" s="425">
        <v>48.799999999999997</v>
      </c>
      <c r="T191" s="427">
        <v>49.100000000000001</v>
      </c>
      <c r="U191" s="742" t="s">
        <v>410</v>
      </c>
      <c r="V191" s="751">
        <v>62</v>
      </c>
      <c r="W191" s="742">
        <v>49.5</v>
      </c>
      <c r="X191" s="754">
        <v>49.399999999999999</v>
      </c>
      <c r="Y191" s="320"/>
      <c r="Z191" s="320"/>
      <c r="AA191" s="320"/>
      <c r="AB191" s="860"/>
      <c r="AC191" s="142"/>
      <c r="AD191" s="142"/>
      <c r="AE191" s="142"/>
      <c r="AF191" s="142"/>
      <c r="AG191" s="142"/>
      <c r="AH191" s="142"/>
      <c r="AI191" s="142"/>
      <c r="AJ191" s="142"/>
      <c r="AK191" s="142"/>
      <c r="AL191" s="142"/>
      <c r="AM191" s="142"/>
      <c r="AN191" s="142"/>
      <c r="AO191" s="142"/>
      <c r="AP191" s="142"/>
      <c r="AQ191" s="142"/>
      <c r="AR191" s="142"/>
      <c r="AS191" s="142"/>
      <c r="AT191" s="142"/>
      <c r="AU191" s="142"/>
      <c r="AV191" s="142"/>
      <c r="AW191" s="142"/>
      <c r="AX191" s="142"/>
      <c r="AY191" s="142"/>
      <c r="AZ191" s="142"/>
      <c r="BA191" s="142"/>
      <c r="BB191" s="142"/>
      <c r="BC191" s="142"/>
      <c r="BD191" s="142"/>
      <c r="BE191" s="142"/>
      <c r="BF191" s="142"/>
      <c r="BG191" s="142"/>
    </row>
    <row r="192" ht="25.800000000000001" customHeight="1">
      <c r="A192" s="501"/>
      <c r="B192" s="502"/>
      <c r="C192" s="501"/>
      <c r="D192" s="372"/>
      <c r="E192" s="372"/>
      <c r="F192" s="372"/>
      <c r="G192" s="372"/>
      <c r="H192" s="366"/>
      <c r="I192" s="366"/>
      <c r="J192" s="366"/>
      <c r="K192" s="367"/>
      <c r="L192" s="322"/>
      <c r="M192" s="266" t="s">
        <v>434</v>
      </c>
      <c r="N192" s="542"/>
      <c r="O192" s="408"/>
      <c r="P192" s="543"/>
      <c r="Q192" s="424" t="s">
        <v>411</v>
      </c>
      <c r="R192" s="425">
        <v>40</v>
      </c>
      <c r="S192" s="435">
        <v>48.799999999999997</v>
      </c>
      <c r="T192" s="427">
        <v>49.100000000000001</v>
      </c>
      <c r="U192" s="820" t="s">
        <v>410</v>
      </c>
      <c r="V192" s="742">
        <v>61</v>
      </c>
      <c r="W192" s="776">
        <v>49.5</v>
      </c>
      <c r="X192" s="752">
        <v>49.399999999999999</v>
      </c>
      <c r="Y192" s="330"/>
      <c r="Z192" s="330"/>
      <c r="AA192" s="330"/>
      <c r="AB192" s="860"/>
      <c r="AC192" s="142"/>
      <c r="AD192" s="142"/>
      <c r="AE192" s="142"/>
      <c r="AF192" s="142"/>
      <c r="AG192" s="142"/>
      <c r="AH192" s="142"/>
      <c r="AI192" s="142"/>
      <c r="AJ192" s="142"/>
      <c r="AK192" s="142"/>
      <c r="AL192" s="142"/>
      <c r="AM192" s="142"/>
      <c r="AN192" s="142"/>
      <c r="AO192" s="142"/>
      <c r="AP192" s="142"/>
      <c r="AQ192" s="142"/>
      <c r="AR192" s="142"/>
      <c r="AS192" s="142"/>
      <c r="AT192" s="142"/>
      <c r="AU192" s="142"/>
      <c r="AV192" s="142"/>
      <c r="AW192" s="142"/>
      <c r="AX192" s="142"/>
      <c r="AY192" s="142"/>
      <c r="AZ192" s="142"/>
      <c r="BA192" s="142"/>
      <c r="BB192" s="142"/>
      <c r="BC192" s="142"/>
      <c r="BD192" s="142"/>
      <c r="BE192" s="142"/>
      <c r="BF192" s="142"/>
      <c r="BG192" s="142"/>
    </row>
    <row r="193" ht="25.800000000000001" customHeight="1">
      <c r="A193" s="501"/>
      <c r="B193" s="502"/>
      <c r="C193" s="501"/>
      <c r="D193" s="372"/>
      <c r="E193" s="372"/>
      <c r="F193" s="372"/>
      <c r="G193" s="372"/>
      <c r="H193" s="366"/>
      <c r="I193" s="366"/>
      <c r="J193" s="366"/>
      <c r="K193" s="367"/>
      <c r="L193" s="322"/>
      <c r="M193" s="266" t="s">
        <v>435</v>
      </c>
      <c r="N193" s="542"/>
      <c r="O193" s="408"/>
      <c r="P193" s="543"/>
      <c r="Q193" s="434" t="s">
        <v>411</v>
      </c>
      <c r="R193" s="435">
        <v>40</v>
      </c>
      <c r="S193" s="425">
        <v>48.799999999999997</v>
      </c>
      <c r="T193" s="437">
        <v>49.100000000000001</v>
      </c>
      <c r="U193" s="742" t="s">
        <v>436</v>
      </c>
      <c r="V193" s="815">
        <v>56</v>
      </c>
      <c r="W193" s="742">
        <v>49.5</v>
      </c>
      <c r="X193" s="744">
        <v>49.399999999999999</v>
      </c>
      <c r="Y193" s="319">
        <v>3.7000000000000002</v>
      </c>
      <c r="Z193" s="320">
        <v>4.7999999999999998</v>
      </c>
      <c r="AA193" s="319">
        <v>4.7000000000000002</v>
      </c>
      <c r="AB193" s="860"/>
      <c r="AC193" s="142"/>
      <c r="AD193" s="142"/>
      <c r="AE193" s="142"/>
      <c r="AF193" s="142"/>
      <c r="AG193" s="142"/>
      <c r="AH193" s="142"/>
      <c r="AI193" s="142"/>
      <c r="AJ193" s="142"/>
      <c r="AK193" s="142"/>
      <c r="AL193" s="142"/>
      <c r="AM193" s="142"/>
      <c r="AN193" s="142"/>
      <c r="AO193" s="142"/>
      <c r="AP193" s="142"/>
      <c r="AQ193" s="142"/>
      <c r="AR193" s="142"/>
      <c r="AS193" s="142"/>
      <c r="AT193" s="142"/>
      <c r="AU193" s="142"/>
      <c r="AV193" s="142"/>
      <c r="AW193" s="142"/>
      <c r="AX193" s="142"/>
      <c r="AY193" s="142"/>
      <c r="AZ193" s="142"/>
      <c r="BA193" s="142"/>
      <c r="BB193" s="142"/>
      <c r="BC193" s="142"/>
      <c r="BD193" s="142"/>
      <c r="BE193" s="142"/>
      <c r="BF193" s="142"/>
      <c r="BG193" s="142"/>
    </row>
    <row r="194" ht="25.800000000000001" customHeight="1">
      <c r="A194" s="501"/>
      <c r="B194" s="502"/>
      <c r="C194" s="501"/>
      <c r="D194" s="372"/>
      <c r="E194" s="372"/>
      <c r="F194" s="372"/>
      <c r="G194" s="372"/>
      <c r="H194" s="366"/>
      <c r="I194" s="366"/>
      <c r="J194" s="366"/>
      <c r="K194" s="367"/>
      <c r="L194" s="322"/>
      <c r="M194" s="266" t="s">
        <v>437</v>
      </c>
      <c r="N194" s="542"/>
      <c r="O194" s="408"/>
      <c r="P194" s="543"/>
      <c r="Q194" s="424" t="s">
        <v>411</v>
      </c>
      <c r="R194" s="425">
        <v>40</v>
      </c>
      <c r="S194" s="435">
        <v>48.799999999999997</v>
      </c>
      <c r="T194" s="427">
        <v>49.100000000000001</v>
      </c>
      <c r="U194" s="749" t="s">
        <v>436</v>
      </c>
      <c r="V194" s="742">
        <v>55</v>
      </c>
      <c r="W194" s="751">
        <v>49.5</v>
      </c>
      <c r="X194" s="752">
        <v>49.399999999999999</v>
      </c>
      <c r="Y194" s="320"/>
      <c r="Z194" s="320"/>
      <c r="AA194" s="320"/>
      <c r="AB194" s="860"/>
      <c r="AC194" s="142"/>
      <c r="AD194" s="142"/>
      <c r="AE194" s="142"/>
      <c r="AF194" s="142"/>
      <c r="AG194" s="142"/>
      <c r="AH194" s="142"/>
      <c r="AI194" s="142"/>
      <c r="AJ194" s="142"/>
      <c r="AK194" s="142"/>
      <c r="AL194" s="142"/>
      <c r="AM194" s="142"/>
      <c r="AN194" s="142"/>
      <c r="AO194" s="142"/>
      <c r="AP194" s="142"/>
      <c r="AQ194" s="142"/>
      <c r="AR194" s="142"/>
      <c r="AS194" s="142"/>
      <c r="AT194" s="142"/>
      <c r="AU194" s="142"/>
      <c r="AV194" s="142"/>
      <c r="AW194" s="142"/>
      <c r="AX194" s="142"/>
      <c r="AY194" s="142"/>
      <c r="AZ194" s="142"/>
      <c r="BA194" s="142"/>
      <c r="BB194" s="142"/>
      <c r="BC194" s="142"/>
      <c r="BD194" s="142"/>
      <c r="BE194" s="142"/>
      <c r="BF194" s="142"/>
      <c r="BG194" s="142"/>
    </row>
    <row r="195" ht="25.800000000000001" customHeight="1">
      <c r="A195" s="501"/>
      <c r="B195" s="502"/>
      <c r="C195" s="501"/>
      <c r="D195" s="372"/>
      <c r="E195" s="372"/>
      <c r="F195" s="372"/>
      <c r="G195" s="372"/>
      <c r="H195" s="366"/>
      <c r="I195" s="366"/>
      <c r="J195" s="366"/>
      <c r="K195" s="367"/>
      <c r="L195" s="322"/>
      <c r="M195" s="266" t="s">
        <v>438</v>
      </c>
      <c r="N195" s="542"/>
      <c r="O195" s="408"/>
      <c r="P195" s="543"/>
      <c r="Q195" s="434" t="s">
        <v>411</v>
      </c>
      <c r="R195" s="435">
        <v>40</v>
      </c>
      <c r="S195" s="425">
        <v>48.799999999999997</v>
      </c>
      <c r="T195" s="437">
        <v>49.100000000000001</v>
      </c>
      <c r="U195" s="742" t="s">
        <v>436</v>
      </c>
      <c r="V195" s="751">
        <v>54</v>
      </c>
      <c r="W195" s="742">
        <v>49.5</v>
      </c>
      <c r="X195" s="754">
        <v>49.399999999999999</v>
      </c>
      <c r="Y195" s="320"/>
      <c r="Z195" s="320"/>
      <c r="AA195" s="320"/>
      <c r="AB195" s="860"/>
      <c r="AC195" s="142"/>
      <c r="AD195" s="142"/>
      <c r="AE195" s="142"/>
      <c r="AF195" s="142"/>
      <c r="AG195" s="142"/>
      <c r="AH195" s="142"/>
      <c r="AI195" s="142"/>
      <c r="AJ195" s="142"/>
      <c r="AK195" s="142"/>
      <c r="AL195" s="142"/>
      <c r="AM195" s="142"/>
      <c r="AN195" s="142"/>
      <c r="AO195" s="142"/>
      <c r="AP195" s="142"/>
      <c r="AQ195" s="142"/>
      <c r="AR195" s="142"/>
      <c r="AS195" s="142"/>
      <c r="AT195" s="142"/>
      <c r="AU195" s="142"/>
      <c r="AV195" s="142"/>
      <c r="AW195" s="142"/>
      <c r="AX195" s="142"/>
      <c r="AY195" s="142"/>
      <c r="AZ195" s="142"/>
      <c r="BA195" s="142"/>
      <c r="BB195" s="142"/>
      <c r="BC195" s="142"/>
      <c r="BD195" s="142"/>
      <c r="BE195" s="142"/>
      <c r="BF195" s="142"/>
      <c r="BG195" s="142"/>
    </row>
    <row r="196" ht="25.800000000000001" customHeight="1">
      <c r="A196" s="501"/>
      <c r="B196" s="502"/>
      <c r="C196" s="501"/>
      <c r="D196" s="372"/>
      <c r="E196" s="372"/>
      <c r="F196" s="372"/>
      <c r="G196" s="372"/>
      <c r="H196" s="366"/>
      <c r="I196" s="366"/>
      <c r="J196" s="366"/>
      <c r="K196" s="367"/>
      <c r="L196" s="322"/>
      <c r="M196" s="266" t="s">
        <v>439</v>
      </c>
      <c r="N196" s="542"/>
      <c r="O196" s="408"/>
      <c r="P196" s="543"/>
      <c r="Q196" s="424" t="s">
        <v>411</v>
      </c>
      <c r="R196" s="425">
        <v>40</v>
      </c>
      <c r="S196" s="435">
        <v>48.799999999999997</v>
      </c>
      <c r="T196" s="427">
        <v>49.100000000000001</v>
      </c>
      <c r="U196" s="749" t="s">
        <v>436</v>
      </c>
      <c r="V196" s="742">
        <v>53</v>
      </c>
      <c r="W196" s="751">
        <v>49.5</v>
      </c>
      <c r="X196" s="752">
        <v>49.399999999999999</v>
      </c>
      <c r="Y196" s="320"/>
      <c r="Z196" s="320"/>
      <c r="AA196" s="320"/>
      <c r="AB196" s="860"/>
      <c r="AC196" s="142"/>
      <c r="AD196" s="142"/>
      <c r="AE196" s="142"/>
      <c r="AF196" s="142"/>
      <c r="AG196" s="142"/>
      <c r="AH196" s="142"/>
      <c r="AI196" s="142"/>
      <c r="AJ196" s="142"/>
      <c r="AK196" s="142"/>
      <c r="AL196" s="142"/>
      <c r="AM196" s="142"/>
      <c r="AN196" s="142"/>
      <c r="AO196" s="142"/>
      <c r="AP196" s="142"/>
      <c r="AQ196" s="142"/>
      <c r="AR196" s="142"/>
      <c r="AS196" s="142"/>
      <c r="AT196" s="142"/>
      <c r="AU196" s="142"/>
      <c r="AV196" s="142"/>
      <c r="AW196" s="142"/>
      <c r="AX196" s="142"/>
      <c r="AY196" s="142"/>
      <c r="AZ196" s="142"/>
      <c r="BA196" s="142"/>
      <c r="BB196" s="142"/>
      <c r="BC196" s="142"/>
      <c r="BD196" s="142"/>
      <c r="BE196" s="142"/>
      <c r="BF196" s="142"/>
      <c r="BG196" s="142"/>
    </row>
    <row r="197" ht="25.800000000000001" customHeight="1">
      <c r="A197" s="562"/>
      <c r="B197" s="680"/>
      <c r="C197" s="501"/>
      <c r="D197" s="372"/>
      <c r="E197" s="372"/>
      <c r="F197" s="372"/>
      <c r="G197" s="372"/>
      <c r="H197" s="366"/>
      <c r="I197" s="366"/>
      <c r="J197" s="366"/>
      <c r="K197" s="367"/>
      <c r="L197" s="322"/>
      <c r="M197" s="266" t="s">
        <v>440</v>
      </c>
      <c r="N197" s="542"/>
      <c r="O197" s="408"/>
      <c r="P197" s="543"/>
      <c r="Q197" s="434" t="s">
        <v>411</v>
      </c>
      <c r="R197" s="435">
        <v>40</v>
      </c>
      <c r="S197" s="425">
        <v>48.799999999999997</v>
      </c>
      <c r="T197" s="437">
        <v>49.100000000000001</v>
      </c>
      <c r="U197" s="742" t="s">
        <v>436</v>
      </c>
      <c r="V197" s="751">
        <v>52</v>
      </c>
      <c r="W197" s="742">
        <v>49.5</v>
      </c>
      <c r="X197" s="754">
        <v>49.399999999999999</v>
      </c>
      <c r="Y197" s="320"/>
      <c r="Z197" s="320"/>
      <c r="AA197" s="320"/>
      <c r="AB197" s="860"/>
      <c r="AC197" s="142"/>
      <c r="AD197" s="142"/>
      <c r="AE197" s="142"/>
      <c r="AF197" s="142"/>
      <c r="AG197" s="142"/>
      <c r="AH197" s="142"/>
      <c r="AI197" s="142"/>
      <c r="AJ197" s="142"/>
      <c r="AK197" s="142"/>
      <c r="AL197" s="142"/>
      <c r="AM197" s="142"/>
      <c r="AN197" s="142"/>
      <c r="AO197" s="142"/>
      <c r="AP197" s="142"/>
      <c r="AQ197" s="142"/>
      <c r="AR197" s="142"/>
      <c r="AS197" s="142"/>
      <c r="AT197" s="142"/>
      <c r="AU197" s="142"/>
      <c r="AV197" s="142"/>
      <c r="AW197" s="142"/>
      <c r="AX197" s="142"/>
      <c r="AY197" s="142"/>
      <c r="AZ197" s="142"/>
      <c r="BA197" s="142"/>
      <c r="BB197" s="142"/>
      <c r="BC197" s="142"/>
      <c r="BD197" s="142"/>
      <c r="BE197" s="142"/>
      <c r="BF197" s="142"/>
      <c r="BG197" s="142"/>
    </row>
    <row r="198" ht="25.800000000000001" customHeight="1">
      <c r="A198" s="460"/>
      <c r="B198" s="461" t="s">
        <v>441</v>
      </c>
      <c r="C198" s="501"/>
      <c r="D198" s="372"/>
      <c r="E198" s="372"/>
      <c r="F198" s="372"/>
      <c r="G198" s="372"/>
      <c r="H198" s="366"/>
      <c r="I198" s="366"/>
      <c r="J198" s="366"/>
      <c r="K198" s="367"/>
      <c r="L198" s="322"/>
      <c r="M198" s="266" t="s">
        <v>442</v>
      </c>
      <c r="N198" s="542"/>
      <c r="O198" s="408"/>
      <c r="P198" s="543"/>
      <c r="Q198" s="424" t="s">
        <v>411</v>
      </c>
      <c r="R198" s="425">
        <v>40</v>
      </c>
      <c r="S198" s="435">
        <v>48.799999999999997</v>
      </c>
      <c r="T198" s="427">
        <v>49.100000000000001</v>
      </c>
      <c r="U198" s="749" t="s">
        <v>436</v>
      </c>
      <c r="V198" s="742">
        <v>51</v>
      </c>
      <c r="W198" s="751">
        <v>49.5</v>
      </c>
      <c r="X198" s="752">
        <v>49.399999999999999</v>
      </c>
      <c r="Y198" s="320"/>
      <c r="Z198" s="320"/>
      <c r="AA198" s="320"/>
      <c r="AB198" s="860"/>
      <c r="AC198" s="142"/>
      <c r="AD198" s="142"/>
      <c r="AE198" s="142"/>
      <c r="AF198" s="142"/>
      <c r="AG198" s="142"/>
      <c r="AH198" s="142"/>
      <c r="AI198" s="142"/>
      <c r="AJ198" s="142"/>
      <c r="AK198" s="142"/>
      <c r="AL198" s="142"/>
      <c r="AM198" s="142"/>
      <c r="AN198" s="142"/>
      <c r="AO198" s="142"/>
      <c r="AP198" s="142"/>
      <c r="AQ198" s="142"/>
      <c r="AR198" s="142"/>
      <c r="AS198" s="142"/>
      <c r="AT198" s="142"/>
      <c r="AU198" s="142"/>
      <c r="AV198" s="142"/>
      <c r="AW198" s="142"/>
      <c r="AX198" s="142"/>
      <c r="AY198" s="142"/>
      <c r="AZ198" s="142"/>
      <c r="BA198" s="142"/>
      <c r="BB198" s="142"/>
      <c r="BC198" s="142"/>
      <c r="BD198" s="142"/>
      <c r="BE198" s="142"/>
      <c r="BF198" s="142"/>
      <c r="BG198" s="142"/>
    </row>
    <row r="199" ht="25.800000000000001" customHeight="1">
      <c r="A199" s="861"/>
      <c r="B199" s="862"/>
      <c r="C199" s="562"/>
      <c r="D199" s="356"/>
      <c r="E199" s="356"/>
      <c r="F199" s="356"/>
      <c r="G199" s="356"/>
      <c r="H199" s="366"/>
      <c r="I199" s="366"/>
      <c r="J199" s="366"/>
      <c r="K199" s="367"/>
      <c r="L199" s="347"/>
      <c r="M199" s="266" t="s">
        <v>443</v>
      </c>
      <c r="N199" s="542"/>
      <c r="O199" s="408"/>
      <c r="P199" s="543"/>
      <c r="Q199" s="434" t="s">
        <v>411</v>
      </c>
      <c r="R199" s="435">
        <v>40</v>
      </c>
      <c r="S199" s="425">
        <v>48.799999999999997</v>
      </c>
      <c r="T199" s="819">
        <v>49.100000000000001</v>
      </c>
      <c r="U199" s="749" t="s">
        <v>436</v>
      </c>
      <c r="V199" s="751">
        <v>50</v>
      </c>
      <c r="W199" s="751">
        <v>49.5</v>
      </c>
      <c r="X199" s="754">
        <v>49.399999999999999</v>
      </c>
      <c r="Y199" s="330"/>
      <c r="Z199" s="330"/>
      <c r="AA199" s="320"/>
      <c r="AB199" s="863"/>
      <c r="AC199" s="142"/>
      <c r="AD199" s="142"/>
      <c r="AE199" s="142"/>
      <c r="AF199" s="142"/>
      <c r="AG199" s="142"/>
      <c r="AH199" s="142"/>
      <c r="AI199" s="142"/>
      <c r="AJ199" s="142"/>
      <c r="AK199" s="142"/>
      <c r="AL199" s="142"/>
      <c r="AM199" s="142"/>
      <c r="AN199" s="142"/>
      <c r="AO199" s="142"/>
      <c r="AP199" s="142"/>
      <c r="AQ199" s="142"/>
      <c r="AR199" s="142"/>
      <c r="AS199" s="142"/>
      <c r="AT199" s="142"/>
      <c r="AU199" s="142"/>
      <c r="AV199" s="142"/>
      <c r="AW199" s="142"/>
      <c r="AX199" s="142"/>
      <c r="AY199" s="142"/>
      <c r="AZ199" s="142"/>
      <c r="BA199" s="142"/>
      <c r="BB199" s="142"/>
      <c r="BC199" s="142"/>
      <c r="BD199" s="142"/>
      <c r="BE199" s="142"/>
      <c r="BF199" s="142"/>
      <c r="BG199" s="142"/>
    </row>
    <row r="200" ht="25.800000000000001" customHeight="1">
      <c r="A200" s="864"/>
      <c r="B200" s="865"/>
      <c r="C200" s="501"/>
      <c r="D200" s="372"/>
      <c r="E200" s="372"/>
      <c r="F200" s="372"/>
      <c r="G200" s="866"/>
      <c r="H200" s="366"/>
      <c r="I200" s="366"/>
      <c r="J200" s="366"/>
      <c r="K200" s="367"/>
      <c r="L200" s="297" t="s">
        <v>444</v>
      </c>
      <c r="M200" s="266" t="s">
        <v>445</v>
      </c>
      <c r="N200" s="542"/>
      <c r="O200" s="408"/>
      <c r="P200" s="543"/>
      <c r="Q200" s="447" t="s">
        <v>446</v>
      </c>
      <c r="R200" s="448">
        <v>40</v>
      </c>
      <c r="S200" s="448">
        <v>49.100000000000001</v>
      </c>
      <c r="T200" s="450">
        <v>49.200000000000003</v>
      </c>
      <c r="U200" s="790" t="s">
        <v>447</v>
      </c>
      <c r="V200" s="791">
        <v>66</v>
      </c>
      <c r="W200" s="791">
        <v>49.5</v>
      </c>
      <c r="X200" s="796">
        <v>49.399999999999999</v>
      </c>
      <c r="Y200" s="319">
        <v>3.5</v>
      </c>
      <c r="Z200" s="320">
        <v>5.5</v>
      </c>
      <c r="AA200" s="319">
        <v>3.5</v>
      </c>
      <c r="AB200" s="860"/>
      <c r="AC200" s="142"/>
      <c r="AD200" s="142"/>
      <c r="AE200" s="142"/>
      <c r="AF200" s="142"/>
      <c r="AG200" s="142"/>
      <c r="AH200" s="142"/>
      <c r="AI200" s="142"/>
      <c r="AJ200" s="142"/>
      <c r="AK200" s="142"/>
      <c r="AL200" s="142"/>
      <c r="AM200" s="142"/>
      <c r="AN200" s="142"/>
      <c r="AO200" s="142"/>
      <c r="AP200" s="142"/>
      <c r="AQ200" s="142"/>
      <c r="AR200" s="142"/>
      <c r="AS200" s="142"/>
      <c r="AT200" s="142"/>
      <c r="AU200" s="142"/>
      <c r="AV200" s="142"/>
      <c r="AW200" s="142"/>
      <c r="AX200" s="142"/>
      <c r="AY200" s="142"/>
      <c r="AZ200" s="142"/>
      <c r="BA200" s="142"/>
      <c r="BB200" s="142"/>
      <c r="BC200" s="142"/>
      <c r="BD200" s="142"/>
      <c r="BE200" s="142"/>
      <c r="BF200" s="142"/>
      <c r="BG200" s="142"/>
    </row>
    <row r="201" ht="25.800000000000001" customHeight="1">
      <c r="A201" s="864"/>
      <c r="B201" s="865"/>
      <c r="C201" s="501"/>
      <c r="D201" s="372"/>
      <c r="E201" s="372"/>
      <c r="F201" s="372"/>
      <c r="G201" s="866"/>
      <c r="H201" s="366"/>
      <c r="I201" s="366"/>
      <c r="J201" s="366"/>
      <c r="K201" s="367"/>
      <c r="L201" s="297"/>
      <c r="M201" s="292" t="s">
        <v>448</v>
      </c>
      <c r="N201" s="542"/>
      <c r="O201" s="408"/>
      <c r="P201" s="543"/>
      <c r="Q201" s="447" t="s">
        <v>446</v>
      </c>
      <c r="R201" s="448">
        <v>40</v>
      </c>
      <c r="S201" s="448">
        <v>49.100000000000001</v>
      </c>
      <c r="T201" s="450">
        <v>49.200000000000003</v>
      </c>
      <c r="U201" s="790" t="s">
        <v>410</v>
      </c>
      <c r="V201" s="791">
        <v>65</v>
      </c>
      <c r="W201" s="791">
        <v>49.5</v>
      </c>
      <c r="X201" s="796">
        <v>49.399999999999999</v>
      </c>
      <c r="Y201" s="320"/>
      <c r="Z201" s="320"/>
      <c r="AA201" s="320"/>
      <c r="AB201" s="860"/>
      <c r="AC201" s="142"/>
      <c r="AD201" s="142"/>
      <c r="AE201" s="142"/>
      <c r="AF201" s="142"/>
      <c r="AG201" s="142"/>
      <c r="AH201" s="142"/>
      <c r="AI201" s="142"/>
      <c r="AJ201" s="142"/>
      <c r="AK201" s="142"/>
      <c r="AL201" s="142"/>
      <c r="AM201" s="142"/>
      <c r="AN201" s="142"/>
      <c r="AO201" s="142"/>
      <c r="AP201" s="142"/>
      <c r="AQ201" s="142"/>
      <c r="AR201" s="142"/>
      <c r="AS201" s="142"/>
      <c r="AT201" s="142"/>
      <c r="AU201" s="142"/>
      <c r="AV201" s="142"/>
      <c r="AW201" s="142"/>
      <c r="AX201" s="142"/>
      <c r="AY201" s="142"/>
      <c r="AZ201" s="142"/>
      <c r="BA201" s="142"/>
      <c r="BB201" s="142"/>
      <c r="BC201" s="142"/>
      <c r="BD201" s="142"/>
      <c r="BE201" s="142"/>
      <c r="BF201" s="142"/>
      <c r="BG201" s="142"/>
    </row>
    <row r="202" ht="25.800000000000001" customHeight="1">
      <c r="A202" s="864"/>
      <c r="B202" s="865"/>
      <c r="C202" s="501"/>
      <c r="D202" s="372"/>
      <c r="E202" s="372"/>
      <c r="F202" s="372"/>
      <c r="G202" s="866"/>
      <c r="H202" s="366"/>
      <c r="I202" s="366"/>
      <c r="J202" s="366"/>
      <c r="K202" s="367"/>
      <c r="L202" s="297"/>
      <c r="M202" s="292" t="s">
        <v>449</v>
      </c>
      <c r="N202" s="542"/>
      <c r="O202" s="408"/>
      <c r="P202" s="543"/>
      <c r="Q202" s="447" t="s">
        <v>446</v>
      </c>
      <c r="R202" s="448">
        <v>40</v>
      </c>
      <c r="S202" s="448">
        <v>49.100000000000001</v>
      </c>
      <c r="T202" s="450">
        <v>49.200000000000003</v>
      </c>
      <c r="U202" s="790" t="s">
        <v>410</v>
      </c>
      <c r="V202" s="791">
        <v>64</v>
      </c>
      <c r="W202" s="791">
        <v>49.5</v>
      </c>
      <c r="X202" s="796">
        <v>49.399999999999999</v>
      </c>
      <c r="Y202" s="320"/>
      <c r="Z202" s="320"/>
      <c r="AA202" s="320"/>
      <c r="AB202" s="860"/>
      <c r="AC202" s="142"/>
      <c r="AD202" s="142"/>
      <c r="AE202" s="142"/>
      <c r="AF202" s="142"/>
      <c r="AG202" s="142"/>
      <c r="AH202" s="142"/>
      <c r="AI202" s="142"/>
      <c r="AJ202" s="142"/>
      <c r="AK202" s="142"/>
      <c r="AL202" s="142"/>
      <c r="AM202" s="142"/>
      <c r="AN202" s="142"/>
      <c r="AO202" s="142"/>
      <c r="AP202" s="142"/>
      <c r="AQ202" s="142"/>
      <c r="AR202" s="142"/>
      <c r="AS202" s="142"/>
      <c r="AT202" s="142"/>
      <c r="AU202" s="142"/>
      <c r="AV202" s="142"/>
      <c r="AW202" s="142"/>
      <c r="AX202" s="142"/>
      <c r="AY202" s="142"/>
      <c r="AZ202" s="142"/>
      <c r="BA202" s="142"/>
      <c r="BB202" s="142"/>
      <c r="BC202" s="142"/>
      <c r="BD202" s="142"/>
      <c r="BE202" s="142"/>
      <c r="BF202" s="142"/>
      <c r="BG202" s="142"/>
    </row>
    <row r="203" ht="25.800000000000001" customHeight="1">
      <c r="A203" s="864"/>
      <c r="B203" s="865"/>
      <c r="C203" s="501"/>
      <c r="D203" s="372"/>
      <c r="E203" s="372"/>
      <c r="F203" s="372"/>
      <c r="G203" s="866"/>
      <c r="H203" s="366"/>
      <c r="I203" s="366"/>
      <c r="J203" s="366"/>
      <c r="K203" s="367"/>
      <c r="L203" s="322"/>
      <c r="M203" s="292" t="s">
        <v>450</v>
      </c>
      <c r="N203" s="542"/>
      <c r="O203" s="408"/>
      <c r="P203" s="543"/>
      <c r="Q203" s="447" t="s">
        <v>446</v>
      </c>
      <c r="R203" s="448">
        <v>40</v>
      </c>
      <c r="S203" s="448">
        <v>49.100000000000001</v>
      </c>
      <c r="T203" s="450">
        <v>49.200000000000003</v>
      </c>
      <c r="U203" s="790" t="s">
        <v>410</v>
      </c>
      <c r="V203" s="791">
        <v>63</v>
      </c>
      <c r="W203" s="791">
        <v>49.5</v>
      </c>
      <c r="X203" s="796">
        <v>49.399999999999999</v>
      </c>
      <c r="Y203" s="320"/>
      <c r="Z203" s="320"/>
      <c r="AA203" s="320"/>
      <c r="AB203" s="860"/>
      <c r="AC203" s="142"/>
      <c r="AD203" s="142"/>
      <c r="AE203" s="142"/>
      <c r="AF203" s="142"/>
      <c r="AG203" s="142"/>
      <c r="AH203" s="142"/>
      <c r="AI203" s="142"/>
      <c r="AJ203" s="142"/>
      <c r="AK203" s="142"/>
      <c r="AL203" s="142"/>
      <c r="AM203" s="142"/>
      <c r="AN203" s="142"/>
      <c r="AO203" s="142"/>
      <c r="AP203" s="142"/>
      <c r="AQ203" s="142"/>
      <c r="AR203" s="142"/>
      <c r="AS203" s="142"/>
      <c r="AT203" s="142"/>
      <c r="AU203" s="142"/>
      <c r="AV203" s="142"/>
      <c r="AW203" s="142"/>
      <c r="AX203" s="142"/>
      <c r="AY203" s="142"/>
      <c r="AZ203" s="142"/>
      <c r="BA203" s="142"/>
      <c r="BB203" s="142"/>
      <c r="BC203" s="142"/>
      <c r="BD203" s="142"/>
      <c r="BE203" s="142"/>
      <c r="BF203" s="142"/>
      <c r="BG203" s="142"/>
    </row>
    <row r="204" ht="25.800000000000001" customHeight="1">
      <c r="A204" s="864"/>
      <c r="B204" s="865"/>
      <c r="C204" s="501"/>
      <c r="D204" s="372"/>
      <c r="E204" s="372"/>
      <c r="F204" s="372"/>
      <c r="G204" s="866"/>
      <c r="H204" s="366"/>
      <c r="I204" s="366"/>
      <c r="J204" s="366"/>
      <c r="K204" s="367"/>
      <c r="L204" s="297"/>
      <c r="M204" s="292" t="s">
        <v>451</v>
      </c>
      <c r="N204" s="542"/>
      <c r="O204" s="408"/>
      <c r="P204" s="543"/>
      <c r="Q204" s="447" t="s">
        <v>446</v>
      </c>
      <c r="R204" s="448">
        <v>40</v>
      </c>
      <c r="S204" s="448">
        <v>49.100000000000001</v>
      </c>
      <c r="T204" s="450">
        <v>49.200000000000003</v>
      </c>
      <c r="U204" s="790" t="s">
        <v>410</v>
      </c>
      <c r="V204" s="791">
        <v>62</v>
      </c>
      <c r="W204" s="791">
        <v>49.5</v>
      </c>
      <c r="X204" s="796">
        <v>49.399999999999999</v>
      </c>
      <c r="Y204" s="320"/>
      <c r="Z204" s="320"/>
      <c r="AA204" s="320"/>
      <c r="AB204" s="860"/>
      <c r="AC204" s="142"/>
      <c r="AD204" s="142"/>
      <c r="AE204" s="142"/>
      <c r="AF204" s="142"/>
      <c r="AG204" s="142"/>
      <c r="AH204" s="142"/>
      <c r="AI204" s="142"/>
      <c r="AJ204" s="142"/>
      <c r="AK204" s="142"/>
      <c r="AL204" s="142"/>
      <c r="AM204" s="142"/>
      <c r="AN204" s="142"/>
      <c r="AO204" s="142"/>
      <c r="AP204" s="142"/>
      <c r="AQ204" s="142"/>
      <c r="AR204" s="142"/>
      <c r="AS204" s="142"/>
      <c r="AT204" s="142"/>
      <c r="AU204" s="142"/>
      <c r="AV204" s="142"/>
      <c r="AW204" s="142"/>
      <c r="AX204" s="142"/>
      <c r="AY204" s="142"/>
      <c r="AZ204" s="142"/>
      <c r="BA204" s="142"/>
      <c r="BB204" s="142"/>
      <c r="BC204" s="142"/>
      <c r="BD204" s="142"/>
      <c r="BE204" s="142"/>
      <c r="BF204" s="142"/>
      <c r="BG204" s="142"/>
    </row>
    <row r="205" ht="25.800000000000001" customHeight="1">
      <c r="A205" s="864"/>
      <c r="B205" s="865"/>
      <c r="C205" s="501"/>
      <c r="D205" s="372"/>
      <c r="E205" s="372"/>
      <c r="F205" s="372"/>
      <c r="G205" s="866"/>
      <c r="H205" s="366"/>
      <c r="I205" s="366"/>
      <c r="J205" s="366"/>
      <c r="K205" s="367"/>
      <c r="L205" s="297"/>
      <c r="M205" s="292" t="s">
        <v>452</v>
      </c>
      <c r="N205" s="542"/>
      <c r="O205" s="408"/>
      <c r="P205" s="543"/>
      <c r="Q205" s="447" t="s">
        <v>446</v>
      </c>
      <c r="R205" s="448">
        <v>40</v>
      </c>
      <c r="S205" s="448">
        <v>49.100000000000001</v>
      </c>
      <c r="T205" s="450">
        <v>49.200000000000003</v>
      </c>
      <c r="U205" s="790" t="s">
        <v>410</v>
      </c>
      <c r="V205" s="791">
        <v>61</v>
      </c>
      <c r="W205" s="791">
        <v>49.5</v>
      </c>
      <c r="X205" s="796">
        <v>49.399999999999999</v>
      </c>
      <c r="Y205" s="320"/>
      <c r="Z205" s="320"/>
      <c r="AA205" s="320"/>
      <c r="AB205" s="860"/>
      <c r="AC205" s="142"/>
      <c r="AD205" s="142"/>
      <c r="AE205" s="142"/>
      <c r="AF205" s="142"/>
      <c r="AG205" s="142"/>
      <c r="AH205" s="142"/>
      <c r="AI205" s="142"/>
      <c r="AJ205" s="142"/>
      <c r="AK205" s="142"/>
      <c r="AL205" s="142"/>
      <c r="AM205" s="142"/>
      <c r="AN205" s="142"/>
      <c r="AO205" s="142"/>
      <c r="AP205" s="142"/>
      <c r="AQ205" s="142"/>
      <c r="AR205" s="142"/>
      <c r="AS205" s="142"/>
      <c r="AT205" s="142"/>
      <c r="AU205" s="142"/>
      <c r="AV205" s="142"/>
      <c r="AW205" s="142"/>
      <c r="AX205" s="142"/>
      <c r="AY205" s="142"/>
      <c r="AZ205" s="142"/>
      <c r="BA205" s="142"/>
      <c r="BB205" s="142"/>
      <c r="BC205" s="142"/>
      <c r="BD205" s="142"/>
      <c r="BE205" s="142"/>
      <c r="BF205" s="142"/>
      <c r="BG205" s="142"/>
    </row>
    <row r="206" ht="25.800000000000001" customHeight="1">
      <c r="A206" s="864"/>
      <c r="B206" s="865"/>
      <c r="C206" s="501"/>
      <c r="D206" s="372"/>
      <c r="E206" s="372"/>
      <c r="F206" s="372"/>
      <c r="G206" s="866"/>
      <c r="H206" s="366"/>
      <c r="I206" s="366"/>
      <c r="J206" s="366"/>
      <c r="K206" s="367"/>
      <c r="L206" s="297"/>
      <c r="M206" s="292" t="s">
        <v>453</v>
      </c>
      <c r="N206" s="542"/>
      <c r="O206" s="408"/>
      <c r="P206" s="543"/>
      <c r="Q206" s="447" t="s">
        <v>446</v>
      </c>
      <c r="R206" s="448">
        <v>40</v>
      </c>
      <c r="S206" s="448">
        <v>49.100000000000001</v>
      </c>
      <c r="T206" s="450">
        <v>49.200000000000003</v>
      </c>
      <c r="U206" s="790" t="s">
        <v>410</v>
      </c>
      <c r="V206" s="791">
        <v>60</v>
      </c>
      <c r="W206" s="791">
        <v>49.5</v>
      </c>
      <c r="X206" s="796">
        <v>49.399999999999999</v>
      </c>
      <c r="Y206" s="320"/>
      <c r="Z206" s="320"/>
      <c r="AA206" s="320"/>
      <c r="AB206" s="860"/>
      <c r="AC206" s="142"/>
      <c r="AD206" s="142"/>
      <c r="AE206" s="142"/>
      <c r="AF206" s="142"/>
      <c r="AG206" s="142"/>
      <c r="AH206" s="142"/>
      <c r="AI206" s="142"/>
      <c r="AJ206" s="142"/>
      <c r="AK206" s="142"/>
      <c r="AL206" s="142"/>
      <c r="AM206" s="142"/>
      <c r="AN206" s="142"/>
      <c r="AO206" s="142"/>
      <c r="AP206" s="142"/>
      <c r="AQ206" s="142"/>
      <c r="AR206" s="142"/>
      <c r="AS206" s="142"/>
      <c r="AT206" s="142"/>
      <c r="AU206" s="142"/>
      <c r="AV206" s="142"/>
      <c r="AW206" s="142"/>
      <c r="AX206" s="142"/>
      <c r="AY206" s="142"/>
      <c r="AZ206" s="142"/>
      <c r="BA206" s="142"/>
      <c r="BB206" s="142"/>
      <c r="BC206" s="142"/>
      <c r="BD206" s="142"/>
      <c r="BE206" s="142"/>
      <c r="BF206" s="142"/>
      <c r="BG206" s="142"/>
    </row>
    <row r="207" ht="25.800000000000001" customHeight="1">
      <c r="A207" s="864"/>
      <c r="B207" s="865"/>
      <c r="C207" s="501"/>
      <c r="D207" s="372"/>
      <c r="E207" s="372"/>
      <c r="F207" s="372"/>
      <c r="G207" s="866"/>
      <c r="H207" s="366"/>
      <c r="I207" s="366"/>
      <c r="J207" s="366"/>
      <c r="K207" s="367"/>
      <c r="L207" s="297"/>
      <c r="M207" s="292" t="s">
        <v>454</v>
      </c>
      <c r="N207" s="542"/>
      <c r="O207" s="408"/>
      <c r="P207" s="543"/>
      <c r="Q207" s="447" t="s">
        <v>446</v>
      </c>
      <c r="R207" s="448">
        <v>40</v>
      </c>
      <c r="S207" s="448">
        <v>49.100000000000001</v>
      </c>
      <c r="T207" s="450">
        <v>49.200000000000003</v>
      </c>
      <c r="U207" s="790" t="s">
        <v>410</v>
      </c>
      <c r="V207" s="791">
        <v>59</v>
      </c>
      <c r="W207" s="791">
        <v>49.5</v>
      </c>
      <c r="X207" s="796">
        <v>49.399999999999999</v>
      </c>
      <c r="Y207" s="320"/>
      <c r="Z207" s="320"/>
      <c r="AA207" s="320"/>
      <c r="AB207" s="860"/>
      <c r="AC207" s="142"/>
      <c r="AD207" s="142"/>
      <c r="AE207" s="142"/>
      <c r="AF207" s="142"/>
      <c r="AG207" s="142"/>
      <c r="AH207" s="142"/>
      <c r="AI207" s="142"/>
      <c r="AJ207" s="142"/>
      <c r="AK207" s="142"/>
      <c r="AL207" s="142"/>
      <c r="AM207" s="142"/>
      <c r="AN207" s="142"/>
      <c r="AO207" s="142"/>
      <c r="AP207" s="142"/>
      <c r="AQ207" s="142"/>
      <c r="AR207" s="142"/>
      <c r="AS207" s="142"/>
      <c r="AT207" s="142"/>
      <c r="AU207" s="142"/>
      <c r="AV207" s="142"/>
      <c r="AW207" s="142"/>
      <c r="AX207" s="142"/>
      <c r="AY207" s="142"/>
      <c r="AZ207" s="142"/>
      <c r="BA207" s="142"/>
      <c r="BB207" s="142"/>
      <c r="BC207" s="142"/>
      <c r="BD207" s="142"/>
      <c r="BE207" s="142"/>
      <c r="BF207" s="142"/>
      <c r="BG207" s="142"/>
    </row>
    <row r="208" ht="25.800000000000001" customHeight="1">
      <c r="A208" s="864"/>
      <c r="B208" s="865"/>
      <c r="C208" s="501"/>
      <c r="D208" s="372"/>
      <c r="E208" s="372"/>
      <c r="F208" s="372"/>
      <c r="G208" s="866"/>
      <c r="H208" s="366"/>
      <c r="I208" s="366"/>
      <c r="J208" s="366"/>
      <c r="K208" s="367"/>
      <c r="L208" s="297"/>
      <c r="M208" s="292" t="s">
        <v>455</v>
      </c>
      <c r="N208" s="542"/>
      <c r="O208" s="408"/>
      <c r="P208" s="543"/>
      <c r="Q208" s="447" t="s">
        <v>446</v>
      </c>
      <c r="R208" s="448">
        <v>40</v>
      </c>
      <c r="S208" s="448">
        <v>49.100000000000001</v>
      </c>
      <c r="T208" s="450">
        <v>49.200000000000003</v>
      </c>
      <c r="U208" s="790" t="s">
        <v>410</v>
      </c>
      <c r="V208" s="791">
        <v>58</v>
      </c>
      <c r="W208" s="791">
        <v>49.5</v>
      </c>
      <c r="X208" s="796">
        <v>49.399999999999999</v>
      </c>
      <c r="Y208" s="320"/>
      <c r="Z208" s="320"/>
      <c r="AA208" s="320"/>
      <c r="AB208" s="860"/>
      <c r="AC208" s="142"/>
      <c r="AD208" s="142"/>
      <c r="AE208" s="142"/>
      <c r="AF208" s="142"/>
      <c r="AG208" s="142"/>
      <c r="AH208" s="142"/>
      <c r="AI208" s="142"/>
      <c r="AJ208" s="142"/>
      <c r="AK208" s="142"/>
      <c r="AL208" s="142"/>
      <c r="AM208" s="142"/>
      <c r="AN208" s="142"/>
      <c r="AO208" s="142"/>
      <c r="AP208" s="142"/>
      <c r="AQ208" s="142"/>
      <c r="AR208" s="142"/>
      <c r="AS208" s="142"/>
      <c r="AT208" s="142"/>
      <c r="AU208" s="142"/>
      <c r="AV208" s="142"/>
      <c r="AW208" s="142"/>
      <c r="AX208" s="142"/>
      <c r="AY208" s="142"/>
      <c r="AZ208" s="142"/>
      <c r="BA208" s="142"/>
      <c r="BB208" s="142"/>
      <c r="BC208" s="142"/>
      <c r="BD208" s="142"/>
      <c r="BE208" s="142"/>
      <c r="BF208" s="142"/>
      <c r="BG208" s="142"/>
    </row>
    <row r="209" ht="25.800000000000001" customHeight="1">
      <c r="A209" s="864"/>
      <c r="B209" s="865"/>
      <c r="C209" s="501"/>
      <c r="D209" s="372"/>
      <c r="E209" s="372"/>
      <c r="F209" s="372"/>
      <c r="G209" s="866"/>
      <c r="H209" s="366"/>
      <c r="I209" s="366"/>
      <c r="J209" s="366"/>
      <c r="K209" s="367"/>
      <c r="L209" s="266"/>
      <c r="M209" s="297" t="s">
        <v>456</v>
      </c>
      <c r="N209" s="542"/>
      <c r="O209" s="408"/>
      <c r="P209" s="543"/>
      <c r="Q209" s="447" t="s">
        <v>446</v>
      </c>
      <c r="R209" s="448">
        <v>40</v>
      </c>
      <c r="S209" s="448">
        <v>49.100000000000001</v>
      </c>
      <c r="T209" s="450">
        <v>49.200000000000003</v>
      </c>
      <c r="U209" s="867" t="s">
        <v>410</v>
      </c>
      <c r="V209" s="868">
        <v>57</v>
      </c>
      <c r="W209" s="868">
        <v>49.5</v>
      </c>
      <c r="X209" s="869">
        <v>49.399999999999999</v>
      </c>
      <c r="Y209" s="330"/>
      <c r="Z209" s="330"/>
      <c r="AA209" s="320"/>
      <c r="AB209" s="860"/>
      <c r="AC209" s="142"/>
      <c r="AD209" s="142"/>
      <c r="AE209" s="142"/>
      <c r="AF209" s="142"/>
      <c r="AG209" s="142"/>
      <c r="AH209" s="142"/>
      <c r="AI209" s="142"/>
      <c r="AJ209" s="142"/>
      <c r="AK209" s="142"/>
      <c r="AL209" s="142"/>
      <c r="AM209" s="142"/>
      <c r="AN209" s="142"/>
      <c r="AO209" s="142"/>
      <c r="AP209" s="142"/>
      <c r="AQ209" s="142"/>
      <c r="AR209" s="142"/>
      <c r="AS209" s="142"/>
      <c r="AT209" s="142"/>
      <c r="AU209" s="142"/>
      <c r="AV209" s="142"/>
      <c r="AW209" s="142"/>
      <c r="AX209" s="142"/>
      <c r="AY209" s="142"/>
      <c r="AZ209" s="142"/>
      <c r="BA209" s="142"/>
      <c r="BB209" s="142"/>
      <c r="BC209" s="142"/>
      <c r="BD209" s="142"/>
      <c r="BE209" s="142"/>
      <c r="BF209" s="142"/>
      <c r="BG209" s="142"/>
    </row>
    <row r="210" s="142" customFormat="1" ht="25.800000000000001" customHeight="1">
      <c r="A210" s="870"/>
      <c r="B210" s="871" t="s">
        <v>209</v>
      </c>
      <c r="C210" s="460"/>
      <c r="D210" s="365" t="s">
        <v>441</v>
      </c>
      <c r="E210" s="365"/>
      <c r="F210" s="365"/>
      <c r="G210" s="365"/>
      <c r="H210" s="523"/>
      <c r="I210" s="523"/>
      <c r="J210" s="523"/>
      <c r="K210" s="708"/>
      <c r="L210" s="292" t="s">
        <v>287</v>
      </c>
      <c r="M210" s="292" t="s">
        <v>457</v>
      </c>
      <c r="N210" s="542"/>
      <c r="O210" s="408"/>
      <c r="P210" s="543"/>
      <c r="Q210" s="424" t="s">
        <v>411</v>
      </c>
      <c r="R210" s="488">
        <v>40</v>
      </c>
      <c r="S210" s="489">
        <v>48.799999999999997</v>
      </c>
      <c r="T210" s="437">
        <v>49.100000000000001</v>
      </c>
      <c r="U210" s="742" t="s">
        <v>458</v>
      </c>
      <c r="V210" s="815">
        <v>45</v>
      </c>
      <c r="W210" s="815">
        <v>49.5</v>
      </c>
      <c r="X210" s="752">
        <v>49.450000000000003</v>
      </c>
      <c r="Y210" s="320">
        <v>0</v>
      </c>
      <c r="Z210" s="320">
        <v>0</v>
      </c>
      <c r="AA210" s="361">
        <v>0</v>
      </c>
      <c r="AB210" s="468" t="s">
        <v>459</v>
      </c>
      <c r="AC210" s="142"/>
      <c r="AD210" s="142"/>
      <c r="AE210" s="142"/>
      <c r="AF210" s="142"/>
      <c r="AG210" s="142"/>
      <c r="AH210" s="142"/>
      <c r="AI210" s="142"/>
      <c r="AJ210" s="142"/>
      <c r="AK210" s="142"/>
      <c r="AL210" s="142"/>
      <c r="AM210" s="142"/>
      <c r="AN210" s="142"/>
      <c r="AO210" s="142"/>
      <c r="AP210" s="142"/>
      <c r="AQ210" s="142"/>
      <c r="AR210" s="142"/>
      <c r="AS210" s="142"/>
      <c r="AT210" s="142"/>
      <c r="AU210" s="142"/>
      <c r="AV210" s="142"/>
      <c r="AW210" s="142"/>
      <c r="AX210" s="142"/>
      <c r="AY210" s="142"/>
      <c r="AZ210" s="142"/>
      <c r="BA210" s="142"/>
      <c r="BB210" s="142"/>
      <c r="BC210" s="142"/>
      <c r="BD210" s="142"/>
      <c r="BE210" s="142"/>
      <c r="BF210" s="142"/>
      <c r="BG210" s="142"/>
    </row>
    <row r="211" ht="25.800000000000001" customHeight="1">
      <c r="A211" s="342"/>
      <c r="B211" s="872" t="s">
        <v>209</v>
      </c>
      <c r="C211" s="861"/>
      <c r="D211" s="873"/>
      <c r="E211" s="873"/>
      <c r="F211" s="873"/>
      <c r="G211" s="862"/>
      <c r="H211" s="526">
        <v>-0.10000000000000001</v>
      </c>
      <c r="I211" s="712"/>
      <c r="J211" s="712"/>
      <c r="K211" s="713"/>
      <c r="L211" s="602" t="s">
        <v>287</v>
      </c>
      <c r="M211" s="874" t="s">
        <v>460</v>
      </c>
      <c r="N211" s="603"/>
      <c r="O211" s="604"/>
      <c r="P211" s="605"/>
      <c r="Q211" s="875" t="s">
        <v>411</v>
      </c>
      <c r="R211" s="435">
        <v>40</v>
      </c>
      <c r="S211" s="876">
        <v>48.799999999999997</v>
      </c>
      <c r="T211" s="877">
        <v>49.100000000000001</v>
      </c>
      <c r="U211" s="820" t="s">
        <v>458</v>
      </c>
      <c r="V211" s="742">
        <v>44</v>
      </c>
      <c r="W211" s="776">
        <v>49.5</v>
      </c>
      <c r="X211" s="878">
        <v>49.450000000000003</v>
      </c>
      <c r="Y211" s="613">
        <v>1.8999999999999999</v>
      </c>
      <c r="Z211" s="613">
        <v>2.2000000000000002</v>
      </c>
      <c r="AA211" s="613">
        <v>2.1000000000000001</v>
      </c>
      <c r="AB211" s="879" t="s">
        <v>461</v>
      </c>
      <c r="AC211" s="142"/>
      <c r="AD211" s="142"/>
      <c r="AE211" s="142"/>
      <c r="AF211" s="142"/>
      <c r="AG211" s="142"/>
      <c r="AH211" s="142"/>
      <c r="AI211" s="142"/>
      <c r="AJ211" s="142"/>
      <c r="AK211" s="142"/>
      <c r="AL211" s="142"/>
      <c r="AM211" s="142"/>
      <c r="AN211" s="142"/>
      <c r="AO211" s="142"/>
      <c r="AP211" s="142"/>
      <c r="AQ211" s="142"/>
      <c r="AR211" s="142"/>
      <c r="AS211" s="142"/>
      <c r="AT211" s="142"/>
      <c r="AU211" s="142"/>
      <c r="AV211" s="142"/>
      <c r="AW211" s="142"/>
      <c r="AX211" s="142"/>
      <c r="AY211" s="142"/>
      <c r="AZ211" s="142"/>
      <c r="BA211" s="142"/>
      <c r="BB211" s="142"/>
      <c r="BC211" s="142"/>
      <c r="BD211" s="142"/>
      <c r="BE211" s="142"/>
      <c r="BF211" s="142"/>
      <c r="BG211" s="142"/>
    </row>
    <row r="212" ht="25.800000000000001" customHeight="1">
      <c r="A212" s="539"/>
      <c r="B212" s="343" t="s">
        <v>321</v>
      </c>
      <c r="C212" s="870"/>
      <c r="D212" s="880" t="s">
        <v>209</v>
      </c>
      <c r="E212" s="881"/>
      <c r="F212" s="881"/>
      <c r="G212" s="880"/>
      <c r="H212" s="715"/>
      <c r="I212" s="715"/>
      <c r="J212" s="715"/>
      <c r="K212" s="716"/>
      <c r="L212" s="406" t="s">
        <v>462</v>
      </c>
      <c r="M212" s="406" t="s">
        <v>463</v>
      </c>
      <c r="N212" s="717">
        <v>8</v>
      </c>
      <c r="O212" s="718">
        <v>0.29999999999999999</v>
      </c>
      <c r="P212" s="719">
        <v>47.399999999999999</v>
      </c>
      <c r="Q212" s="882" t="s">
        <v>464</v>
      </c>
      <c r="R212" s="883">
        <v>45</v>
      </c>
      <c r="S212" s="883">
        <v>49.100000000000001</v>
      </c>
      <c r="T212" s="884">
        <v>49.200000000000003</v>
      </c>
      <c r="U212" s="766" t="s">
        <v>458</v>
      </c>
      <c r="V212" s="767">
        <v>46</v>
      </c>
      <c r="W212" s="767">
        <v>49.5</v>
      </c>
      <c r="X212" s="768">
        <v>49.399999999999999</v>
      </c>
      <c r="Y212" s="561">
        <v>1.03</v>
      </c>
      <c r="Z212" s="320">
        <v>1.4399999999999999</v>
      </c>
      <c r="AA212" s="561">
        <v>1.3</v>
      </c>
      <c r="AB212" s="885"/>
      <c r="AC212" s="142"/>
      <c r="AD212" s="142"/>
      <c r="AE212" s="142"/>
      <c r="AF212" s="142"/>
      <c r="AG212" s="142"/>
      <c r="AH212" s="142"/>
      <c r="AI212" s="142"/>
      <c r="AJ212" s="142"/>
      <c r="AK212" s="142"/>
      <c r="AL212" s="142"/>
      <c r="AM212" s="142"/>
      <c r="AN212" s="142"/>
      <c r="AO212" s="142"/>
      <c r="AP212" s="142"/>
      <c r="AQ212" s="142"/>
      <c r="AR212" s="142"/>
      <c r="AS212" s="142"/>
      <c r="AT212" s="142"/>
      <c r="AU212" s="142"/>
      <c r="AV212" s="142"/>
      <c r="AW212" s="142"/>
      <c r="AX212" s="142"/>
      <c r="AY212" s="142"/>
      <c r="AZ212" s="142"/>
      <c r="BA212" s="142"/>
      <c r="BB212" s="142"/>
      <c r="BC212" s="142"/>
      <c r="BD212" s="142"/>
      <c r="BE212" s="142"/>
      <c r="BF212" s="142"/>
      <c r="BG212" s="142"/>
    </row>
    <row r="213" ht="25.800000000000001" customHeight="1">
      <c r="A213" s="497"/>
      <c r="B213" s="343" t="s">
        <v>465</v>
      </c>
      <c r="C213" s="342"/>
      <c r="D213" s="886" t="s">
        <v>209</v>
      </c>
      <c r="E213" s="881"/>
      <c r="F213" s="881"/>
      <c r="G213" s="881"/>
      <c r="H213" s="366"/>
      <c r="I213" s="366"/>
      <c r="J213" s="366"/>
      <c r="K213" s="367"/>
      <c r="L213" s="266" t="s">
        <v>462</v>
      </c>
      <c r="M213" s="266" t="s">
        <v>466</v>
      </c>
      <c r="N213" s="542"/>
      <c r="O213" s="408"/>
      <c r="P213" s="543"/>
      <c r="Q213" s="447" t="s">
        <v>464</v>
      </c>
      <c r="R213" s="887">
        <v>45</v>
      </c>
      <c r="S213" s="448">
        <v>49.100000000000001</v>
      </c>
      <c r="T213" s="450">
        <v>49.200000000000003</v>
      </c>
      <c r="U213" s="761" t="s">
        <v>458</v>
      </c>
      <c r="V213" s="762">
        <v>45</v>
      </c>
      <c r="W213" s="762">
        <v>49.5</v>
      </c>
      <c r="X213" s="763">
        <v>49.399999999999999</v>
      </c>
      <c r="Y213" s="320">
        <v>0.76000000000000001</v>
      </c>
      <c r="Z213" s="361">
        <v>0.92000000000000004</v>
      </c>
      <c r="AA213" s="361">
        <v>0.96999999999999997</v>
      </c>
      <c r="AB213" s="377"/>
      <c r="AC213" s="142"/>
      <c r="AD213" s="142"/>
      <c r="AE213" s="142"/>
      <c r="AF213" s="142"/>
      <c r="AG213" s="142"/>
      <c r="AH213" s="142"/>
      <c r="AI213" s="142"/>
      <c r="AJ213" s="142"/>
      <c r="AK213" s="142"/>
      <c r="AL213" s="142"/>
      <c r="AM213" s="142"/>
      <c r="AN213" s="142"/>
      <c r="AO213" s="142"/>
      <c r="AP213" s="142"/>
      <c r="AQ213" s="142"/>
      <c r="AR213" s="142"/>
      <c r="AS213" s="142"/>
      <c r="AT213" s="142"/>
      <c r="AU213" s="142"/>
      <c r="AV213" s="142"/>
      <c r="AW213" s="142"/>
      <c r="AX213" s="142"/>
      <c r="AY213" s="142"/>
      <c r="AZ213" s="142"/>
      <c r="BA213" s="142"/>
      <c r="BB213" s="142"/>
      <c r="BC213" s="142"/>
      <c r="BD213" s="142"/>
      <c r="BE213" s="142"/>
      <c r="BF213" s="142"/>
      <c r="BG213" s="142"/>
    </row>
    <row r="214" ht="25.800000000000001" customHeight="1">
      <c r="A214" s="888"/>
      <c r="B214" s="461"/>
      <c r="C214" s="342"/>
      <c r="D214" s="886"/>
      <c r="E214" s="881"/>
      <c r="F214" s="881"/>
      <c r="G214" s="881"/>
      <c r="H214" s="366"/>
      <c r="I214" s="366"/>
      <c r="J214" s="366"/>
      <c r="K214" s="367"/>
      <c r="L214" s="266" t="s">
        <v>306</v>
      </c>
      <c r="M214" s="297" t="s">
        <v>467</v>
      </c>
      <c r="N214" s="542"/>
      <c r="O214" s="408"/>
      <c r="P214" s="543"/>
      <c r="Q214" s="487" t="s">
        <v>411</v>
      </c>
      <c r="R214" s="488">
        <v>40</v>
      </c>
      <c r="S214" s="488">
        <v>48.799999999999997</v>
      </c>
      <c r="T214" s="819">
        <v>49.100000000000001</v>
      </c>
      <c r="U214" s="889" t="s">
        <v>468</v>
      </c>
      <c r="V214" s="890">
        <v>33</v>
      </c>
      <c r="W214" s="890">
        <v>49.5</v>
      </c>
      <c r="X214" s="891">
        <v>49.450000000000003</v>
      </c>
      <c r="Y214" s="361">
        <v>1.8</v>
      </c>
      <c r="Z214" s="361">
        <v>2.1000000000000001</v>
      </c>
      <c r="AA214" s="320">
        <v>2.5</v>
      </c>
      <c r="AB214" s="352"/>
      <c r="AC214" s="142"/>
      <c r="AD214" s="142"/>
      <c r="AE214" s="142"/>
      <c r="AF214" s="142"/>
      <c r="AG214" s="142"/>
      <c r="AH214" s="142"/>
      <c r="AI214" s="142"/>
      <c r="AJ214" s="142"/>
      <c r="AK214" s="142"/>
      <c r="AL214" s="142"/>
      <c r="AM214" s="142"/>
      <c r="AN214" s="142"/>
      <c r="AO214" s="142"/>
      <c r="AP214" s="142"/>
      <c r="AQ214" s="142"/>
      <c r="AR214" s="142"/>
      <c r="AS214" s="142"/>
      <c r="AT214" s="142"/>
      <c r="AU214" s="142"/>
      <c r="AV214" s="142"/>
      <c r="AW214" s="142"/>
      <c r="AX214" s="142"/>
      <c r="AY214" s="142"/>
      <c r="AZ214" s="142"/>
      <c r="BA214" s="142"/>
      <c r="BB214" s="142"/>
      <c r="BC214" s="142"/>
      <c r="BD214" s="142"/>
      <c r="BE214" s="142"/>
      <c r="BF214" s="142"/>
      <c r="BG214" s="142"/>
    </row>
    <row r="215" ht="25.800000000000001" customHeight="1">
      <c r="A215" s="888"/>
      <c r="B215" s="461"/>
      <c r="C215" s="342"/>
      <c r="D215" s="886"/>
      <c r="E215" s="881"/>
      <c r="F215" s="881"/>
      <c r="G215" s="881"/>
      <c r="H215" s="366"/>
      <c r="I215" s="366"/>
      <c r="J215" s="366"/>
      <c r="K215" s="367"/>
      <c r="L215" s="292" t="s">
        <v>254</v>
      </c>
      <c r="M215" s="292" t="s">
        <v>469</v>
      </c>
      <c r="N215" s="542"/>
      <c r="O215" s="408"/>
      <c r="P215" s="543"/>
      <c r="Q215" s="447"/>
      <c r="R215" s="887"/>
      <c r="S215" s="448"/>
      <c r="T215" s="450"/>
      <c r="U215" s="892" t="s">
        <v>144</v>
      </c>
      <c r="V215" s="791"/>
      <c r="W215" s="791"/>
      <c r="X215" s="893"/>
      <c r="Y215" s="361">
        <v>4.0499999999999998</v>
      </c>
      <c r="Z215" s="361">
        <v>4.0499999999999998</v>
      </c>
      <c r="AA215" s="361">
        <v>3.8100000000000001</v>
      </c>
      <c r="AB215" s="352"/>
      <c r="AC215" s="142"/>
      <c r="AD215" s="142"/>
      <c r="AE215" s="142"/>
      <c r="AF215" s="142"/>
      <c r="AG215" s="142"/>
      <c r="AH215" s="142"/>
      <c r="AI215" s="142"/>
      <c r="AJ215" s="142"/>
      <c r="AK215" s="142"/>
      <c r="AL215" s="142"/>
      <c r="AM215" s="142"/>
      <c r="AN215" s="142"/>
      <c r="AO215" s="142"/>
      <c r="AP215" s="142"/>
      <c r="AQ215" s="142"/>
      <c r="AR215" s="142"/>
      <c r="AS215" s="142"/>
      <c r="AT215" s="142"/>
      <c r="AU215" s="142"/>
      <c r="AV215" s="142"/>
      <c r="AW215" s="142"/>
      <c r="AX215" s="142"/>
      <c r="AY215" s="142"/>
      <c r="AZ215" s="142"/>
      <c r="BA215" s="142"/>
      <c r="BB215" s="142"/>
      <c r="BC215" s="142"/>
      <c r="BD215" s="142"/>
      <c r="BE215" s="142"/>
      <c r="BF215" s="142"/>
      <c r="BG215" s="142"/>
      <c r="BJ215" s="142"/>
    </row>
    <row r="216" s="142" customFormat="1" ht="25.800000000000001" customHeight="1">
      <c r="A216" s="894"/>
      <c r="B216" s="895"/>
      <c r="C216" s="539"/>
      <c r="D216" s="355"/>
      <c r="E216" s="372"/>
      <c r="F216" s="372"/>
      <c r="G216" s="372"/>
      <c r="H216" s="366"/>
      <c r="I216" s="366"/>
      <c r="J216" s="366"/>
      <c r="K216" s="367"/>
      <c r="L216" s="297" t="s">
        <v>287</v>
      </c>
      <c r="M216" s="297" t="s">
        <v>470</v>
      </c>
      <c r="N216" s="542"/>
      <c r="O216" s="408"/>
      <c r="P216" s="543"/>
      <c r="Q216" s="487" t="s">
        <v>408</v>
      </c>
      <c r="R216" s="488">
        <v>45</v>
      </c>
      <c r="S216" s="488">
        <v>48.799999999999997</v>
      </c>
      <c r="T216" s="819">
        <v>49.100000000000001</v>
      </c>
      <c r="U216" s="889" t="s">
        <v>144</v>
      </c>
      <c r="V216" s="890"/>
      <c r="W216" s="890"/>
      <c r="X216" s="891"/>
      <c r="Y216" s="361">
        <v>2.3999999999999999</v>
      </c>
      <c r="Z216" s="361">
        <v>2.3999999999999999</v>
      </c>
      <c r="AA216" s="320">
        <v>1.8999999999999999</v>
      </c>
      <c r="AB216" s="352"/>
      <c r="AC216" s="142"/>
      <c r="AD216" s="142"/>
      <c r="AE216" s="142"/>
      <c r="AF216" s="142"/>
      <c r="AG216" s="142"/>
      <c r="AH216" s="142"/>
      <c r="AI216" s="142"/>
      <c r="AJ216" s="142"/>
      <c r="AK216" s="142"/>
      <c r="AL216" s="142"/>
      <c r="AM216" s="142"/>
      <c r="AN216" s="142"/>
      <c r="AO216" s="142"/>
      <c r="AP216" s="142"/>
      <c r="AQ216" s="142"/>
      <c r="AR216" s="142"/>
      <c r="AS216" s="142"/>
      <c r="AT216" s="142"/>
      <c r="AU216" s="142"/>
      <c r="AV216" s="142"/>
      <c r="AW216" s="142"/>
      <c r="AX216" s="142"/>
      <c r="AY216" s="142"/>
      <c r="AZ216" s="142"/>
      <c r="BA216" s="142"/>
      <c r="BB216" s="142"/>
      <c r="BC216" s="142"/>
      <c r="BD216" s="142"/>
      <c r="BE216" s="142"/>
      <c r="BF216" s="142"/>
      <c r="BG216" s="142"/>
    </row>
    <row r="217" s="142" customFormat="1" ht="25.800000000000001" customHeight="1">
      <c r="A217" s="894"/>
      <c r="B217" s="895"/>
      <c r="C217" s="539"/>
      <c r="D217" s="355"/>
      <c r="E217" s="372"/>
      <c r="F217" s="372"/>
      <c r="G217" s="896"/>
      <c r="H217" s="366"/>
      <c r="I217" s="366"/>
      <c r="J217" s="366"/>
      <c r="K217" s="367"/>
      <c r="L217" s="292" t="s">
        <v>471</v>
      </c>
      <c r="M217" s="292" t="s">
        <v>180</v>
      </c>
      <c r="N217" s="542"/>
      <c r="O217" s="408"/>
      <c r="P217" s="543"/>
      <c r="Q217" s="447" t="s">
        <v>464</v>
      </c>
      <c r="R217" s="887">
        <v>45</v>
      </c>
      <c r="S217" s="448">
        <v>49.100000000000001</v>
      </c>
      <c r="T217" s="450">
        <v>49.200000000000003</v>
      </c>
      <c r="U217" s="867" t="s">
        <v>472</v>
      </c>
      <c r="V217" s="868">
        <v>40</v>
      </c>
      <c r="W217" s="868">
        <v>49.5</v>
      </c>
      <c r="X217" s="897">
        <v>49.399999999999999</v>
      </c>
      <c r="Y217" s="361">
        <v>0.80000000000000004</v>
      </c>
      <c r="Z217" s="320">
        <v>1.3</v>
      </c>
      <c r="AA217" s="361">
        <v>1.2</v>
      </c>
      <c r="AB217" s="352"/>
      <c r="AC217" s="142"/>
      <c r="AD217" s="142"/>
      <c r="AE217" s="142"/>
      <c r="AF217" s="142"/>
      <c r="AG217" s="142"/>
      <c r="AH217" s="142"/>
      <c r="AI217" s="142"/>
      <c r="AJ217" s="142"/>
      <c r="AK217" s="142"/>
      <c r="AL217" s="142"/>
      <c r="AM217" s="142"/>
      <c r="AN217" s="142"/>
      <c r="AO217" s="142"/>
      <c r="AP217" s="142"/>
      <c r="AQ217" s="142"/>
      <c r="AR217" s="142"/>
      <c r="AS217" s="142"/>
      <c r="AT217" s="142"/>
      <c r="AU217" s="142"/>
      <c r="AV217" s="142"/>
      <c r="AW217" s="142"/>
      <c r="AX217" s="142"/>
      <c r="AY217" s="142"/>
      <c r="AZ217" s="142"/>
      <c r="BA217" s="142"/>
      <c r="BB217" s="142"/>
      <c r="BC217" s="142"/>
      <c r="BD217" s="142"/>
      <c r="BE217" s="142"/>
      <c r="BF217" s="142"/>
      <c r="BG217" s="142"/>
    </row>
    <row r="218" ht="25.800000000000001" customHeight="1">
      <c r="A218" s="898"/>
      <c r="B218" s="899"/>
      <c r="C218" s="888"/>
      <c r="D218" s="900" t="s">
        <v>473</v>
      </c>
      <c r="E218" s="365"/>
      <c r="F218" s="365"/>
      <c r="G218" s="365"/>
      <c r="H218" s="38"/>
      <c r="I218" s="38"/>
      <c r="J218" s="38"/>
      <c r="K218" s="182"/>
      <c r="L218" s="311" t="s">
        <v>474</v>
      </c>
      <c r="M218" s="266" t="s">
        <v>475</v>
      </c>
      <c r="N218" s="542"/>
      <c r="O218" s="408"/>
      <c r="P218" s="543"/>
      <c r="Q218" s="487" t="s">
        <v>408</v>
      </c>
      <c r="R218" s="488">
        <v>45</v>
      </c>
      <c r="S218" s="488">
        <v>48.799999999999997</v>
      </c>
      <c r="T218" s="437">
        <v>49.100000000000001</v>
      </c>
      <c r="U218" s="846" t="s">
        <v>144</v>
      </c>
      <c r="V218" s="848"/>
      <c r="W218" s="848"/>
      <c r="X218" s="849"/>
      <c r="Y218" s="320">
        <v>5.5</v>
      </c>
      <c r="Z218" s="361">
        <v>5</v>
      </c>
      <c r="AA218" s="361">
        <v>6</v>
      </c>
      <c r="AB218" s="296" t="s">
        <v>476</v>
      </c>
      <c r="AC218" s="142"/>
      <c r="AD218" s="142"/>
      <c r="AE218" s="142"/>
      <c r="AF218" s="142"/>
      <c r="AG218" s="142"/>
      <c r="AH218" s="142"/>
      <c r="AI218" s="142"/>
      <c r="AJ218" s="142"/>
      <c r="AK218" s="142"/>
      <c r="AL218" s="142"/>
      <c r="AM218" s="142"/>
      <c r="AN218" s="142"/>
      <c r="AO218" s="142"/>
      <c r="AP218" s="142"/>
      <c r="AQ218" s="142"/>
      <c r="AR218" s="142"/>
      <c r="AS218" s="142"/>
      <c r="AT218" s="142"/>
      <c r="AU218" s="142"/>
      <c r="AV218" s="142"/>
      <c r="AW218" s="142"/>
      <c r="AX218" s="142"/>
      <c r="AY218" s="142"/>
      <c r="AZ218" s="142"/>
      <c r="BA218" s="142"/>
      <c r="BB218" s="142"/>
      <c r="BC218" s="142"/>
      <c r="BD218" s="142"/>
      <c r="BE218" s="142"/>
      <c r="BF218" s="142"/>
      <c r="BG218" s="142"/>
    </row>
    <row r="219" ht="25.800000000000001" customHeight="1">
      <c r="A219" s="521"/>
      <c r="B219" s="522" t="s">
        <v>477</v>
      </c>
      <c r="C219" s="894"/>
      <c r="D219" s="901"/>
      <c r="E219" s="479"/>
      <c r="F219" s="479"/>
      <c r="G219" s="479"/>
      <c r="H219" s="902"/>
      <c r="I219" s="38"/>
      <c r="J219" s="38"/>
      <c r="K219" s="182"/>
      <c r="L219" s="297"/>
      <c r="M219" s="266" t="s">
        <v>478</v>
      </c>
      <c r="N219" s="542"/>
      <c r="O219" s="408"/>
      <c r="P219" s="543"/>
      <c r="Q219" s="424" t="s">
        <v>408</v>
      </c>
      <c r="R219" s="425">
        <v>45</v>
      </c>
      <c r="S219" s="435">
        <v>48.799999999999997</v>
      </c>
      <c r="T219" s="427">
        <v>49.100000000000001</v>
      </c>
      <c r="U219" s="903" t="s">
        <v>144</v>
      </c>
      <c r="V219" s="904"/>
      <c r="W219" s="904"/>
      <c r="X219" s="905"/>
      <c r="Y219" s="361">
        <v>5</v>
      </c>
      <c r="Z219" s="320">
        <v>6.5</v>
      </c>
      <c r="AA219" s="361">
        <v>5</v>
      </c>
      <c r="AB219" s="296" t="s">
        <v>476</v>
      </c>
      <c r="AC219" s="142"/>
      <c r="AD219" s="142"/>
      <c r="AE219" s="142"/>
      <c r="AF219" s="142"/>
      <c r="AG219" s="142"/>
      <c r="AH219" s="142"/>
      <c r="AI219" s="142"/>
      <c r="AJ219" s="142"/>
      <c r="AK219" s="142"/>
      <c r="AL219" s="142"/>
      <c r="AM219" s="142"/>
      <c r="AN219" s="142"/>
      <c r="AO219" s="142"/>
      <c r="AP219" s="142"/>
      <c r="AQ219" s="142"/>
      <c r="AR219" s="142"/>
      <c r="AS219" s="142"/>
      <c r="AT219" s="142"/>
      <c r="AU219" s="142"/>
      <c r="AV219" s="142"/>
      <c r="AW219" s="142"/>
      <c r="AX219" s="142"/>
      <c r="AY219" s="142"/>
      <c r="AZ219" s="142"/>
      <c r="BA219" s="142"/>
      <c r="BB219" s="142"/>
      <c r="BC219" s="142"/>
      <c r="BD219" s="142"/>
      <c r="BE219" s="142"/>
      <c r="BF219" s="142"/>
      <c r="BG219" s="142"/>
    </row>
    <row r="220" ht="25.800000000000001" customHeight="1">
      <c r="A220" s="344"/>
      <c r="B220" s="343" t="s">
        <v>301</v>
      </c>
      <c r="C220" s="898"/>
      <c r="D220" s="906"/>
      <c r="E220" s="525"/>
      <c r="F220" s="525"/>
      <c r="G220" s="520"/>
      <c r="H220" s="799">
        <v>3</v>
      </c>
      <c r="I220" s="907"/>
      <c r="J220" s="907"/>
      <c r="K220" s="528"/>
      <c r="L220" s="874"/>
      <c r="M220" s="392" t="s">
        <v>479</v>
      </c>
      <c r="N220" s="603"/>
      <c r="O220" s="604"/>
      <c r="P220" s="605"/>
      <c r="Q220" s="875" t="s">
        <v>408</v>
      </c>
      <c r="R220" s="435">
        <v>45</v>
      </c>
      <c r="S220" s="908">
        <v>48.799999999999997</v>
      </c>
      <c r="T220" s="437">
        <v>49.100000000000001</v>
      </c>
      <c r="U220" s="909" t="s">
        <v>144</v>
      </c>
      <c r="V220" s="910"/>
      <c r="W220" s="909"/>
      <c r="X220" s="911"/>
      <c r="Y220" s="320">
        <v>9</v>
      </c>
      <c r="Z220" s="613">
        <v>9</v>
      </c>
      <c r="AA220" s="613">
        <v>9</v>
      </c>
      <c r="AB220" s="733"/>
      <c r="AC220" s="142"/>
      <c r="AD220" s="142"/>
      <c r="AE220" s="142"/>
      <c r="AF220" s="142"/>
      <c r="AG220" s="142"/>
      <c r="AH220" s="142"/>
      <c r="AI220" s="142"/>
      <c r="AJ220" s="142"/>
      <c r="AK220" s="142"/>
      <c r="AL220" s="142"/>
      <c r="AM220" s="142"/>
      <c r="AN220" s="142"/>
      <c r="AO220" s="142"/>
      <c r="AP220" s="142"/>
      <c r="AQ220" s="142"/>
      <c r="AR220" s="142"/>
      <c r="AS220" s="142"/>
      <c r="AT220" s="142"/>
      <c r="AU220" s="142"/>
      <c r="AV220" s="142"/>
      <c r="AW220" s="142"/>
      <c r="AX220" s="142"/>
      <c r="AY220" s="142"/>
      <c r="AZ220" s="142"/>
      <c r="BA220" s="142"/>
      <c r="BB220" s="142"/>
      <c r="BC220" s="142"/>
      <c r="BD220" s="142"/>
      <c r="BE220" s="142"/>
      <c r="BF220" s="142"/>
      <c r="BG220" s="142"/>
    </row>
    <row r="221" ht="25.800000000000001" customHeight="1">
      <c r="A221" s="912"/>
      <c r="B221" s="913" t="s">
        <v>480</v>
      </c>
      <c r="C221" s="344"/>
      <c r="D221" s="355" t="s">
        <v>301</v>
      </c>
      <c r="E221" s="355"/>
      <c r="F221" s="355"/>
      <c r="G221" s="714"/>
      <c r="H221" s="715"/>
      <c r="I221" s="715"/>
      <c r="J221" s="715"/>
      <c r="K221" s="716"/>
      <c r="L221" s="406" t="s">
        <v>481</v>
      </c>
      <c r="M221" s="406" t="s">
        <v>482</v>
      </c>
      <c r="N221" s="717">
        <v>9</v>
      </c>
      <c r="O221" s="718">
        <v>0.29999999999999999</v>
      </c>
      <c r="P221" s="719">
        <v>47.200000000000003</v>
      </c>
      <c r="Q221" s="424" t="s">
        <v>408</v>
      </c>
      <c r="R221" s="411">
        <v>45</v>
      </c>
      <c r="S221" s="435">
        <v>48.799999999999997</v>
      </c>
      <c r="T221" s="413">
        <v>49.100000000000001</v>
      </c>
      <c r="U221" s="814" t="s">
        <v>483</v>
      </c>
      <c r="V221" s="914">
        <v>28</v>
      </c>
      <c r="W221" s="815">
        <v>49.5</v>
      </c>
      <c r="X221" s="915">
        <v>49.450000000000003</v>
      </c>
      <c r="Y221" s="561">
        <v>1.1000000000000001</v>
      </c>
      <c r="Z221" s="320">
        <v>1.2</v>
      </c>
      <c r="AA221" s="561">
        <v>1.3</v>
      </c>
      <c r="AB221" s="722"/>
      <c r="AC221" s="142"/>
      <c r="AD221" s="142"/>
      <c r="AE221" s="142"/>
      <c r="AF221" s="142"/>
      <c r="AG221" s="142"/>
      <c r="AH221" s="142"/>
      <c r="AI221" s="142"/>
      <c r="AJ221" s="142"/>
      <c r="AK221" s="142"/>
      <c r="AL221" s="142"/>
      <c r="AM221" s="142"/>
      <c r="AN221" s="142"/>
      <c r="AO221" s="142"/>
      <c r="AP221" s="142"/>
      <c r="AQ221" s="142"/>
      <c r="AR221" s="142"/>
      <c r="AS221" s="142"/>
      <c r="AT221" s="142"/>
      <c r="AU221" s="142"/>
      <c r="AV221" s="142"/>
      <c r="AW221" s="142"/>
      <c r="AX221" s="142"/>
      <c r="AY221" s="142"/>
      <c r="AZ221" s="142"/>
      <c r="BA221" s="142"/>
      <c r="BB221" s="142"/>
      <c r="BC221" s="142"/>
      <c r="BD221" s="142"/>
      <c r="BE221" s="142"/>
      <c r="BF221" s="142"/>
      <c r="BG221" s="142"/>
    </row>
    <row r="222" s="142" customFormat="1" ht="25.800000000000001" customHeight="1">
      <c r="A222" s="916"/>
      <c r="B222" s="913"/>
      <c r="C222" s="344"/>
      <c r="D222" s="355" t="s">
        <v>301</v>
      </c>
      <c r="E222" s="355"/>
      <c r="F222" s="355"/>
      <c r="G222" s="355"/>
      <c r="H222" s="366"/>
      <c r="I222" s="366"/>
      <c r="J222" s="366"/>
      <c r="K222" s="367"/>
      <c r="L222" s="292" t="s">
        <v>481</v>
      </c>
      <c r="M222" s="292" t="s">
        <v>484</v>
      </c>
      <c r="N222" s="542"/>
      <c r="O222" s="408"/>
      <c r="P222" s="543"/>
      <c r="Q222" s="434" t="s">
        <v>408</v>
      </c>
      <c r="R222" s="425">
        <v>45</v>
      </c>
      <c r="S222" s="425">
        <v>48.799999999999997</v>
      </c>
      <c r="T222" s="427">
        <v>49.100000000000001</v>
      </c>
      <c r="U222" s="742" t="s">
        <v>483</v>
      </c>
      <c r="V222" s="751">
        <v>27</v>
      </c>
      <c r="W222" s="742">
        <v>49.5</v>
      </c>
      <c r="X222" s="917">
        <v>49.450000000000003</v>
      </c>
      <c r="Y222" s="361">
        <v>1.25</v>
      </c>
      <c r="Z222" s="361">
        <v>0.17999999999999999</v>
      </c>
      <c r="AA222" s="320">
        <v>0.19</v>
      </c>
      <c r="AB222" s="377"/>
      <c r="AC222" s="142"/>
      <c r="AD222" s="142"/>
      <c r="AE222" s="142"/>
      <c r="AF222" s="142"/>
      <c r="AG222" s="142"/>
      <c r="AH222" s="142"/>
      <c r="AI222" s="142"/>
      <c r="AJ222" s="142"/>
      <c r="AK222" s="142"/>
      <c r="AL222" s="142"/>
      <c r="AM222" s="142"/>
      <c r="AN222" s="142"/>
      <c r="AO222" s="142"/>
      <c r="AP222" s="142"/>
      <c r="AQ222" s="142"/>
      <c r="AR222" s="142"/>
      <c r="AS222" s="142"/>
      <c r="AT222" s="142"/>
      <c r="AU222" s="142"/>
      <c r="AV222" s="142"/>
      <c r="AW222" s="142"/>
      <c r="AX222" s="142"/>
      <c r="AY222" s="142"/>
      <c r="AZ222" s="142"/>
      <c r="BA222" s="142"/>
      <c r="BB222" s="142"/>
      <c r="BC222" s="142"/>
      <c r="BD222" s="142"/>
      <c r="BE222" s="142"/>
      <c r="BF222" s="142"/>
      <c r="BG222" s="142"/>
    </row>
    <row r="223" s="142" customFormat="1" ht="25.800000000000001" customHeight="1">
      <c r="A223" s="918"/>
      <c r="B223" s="575"/>
      <c r="C223" s="912"/>
      <c r="D223" s="919" t="s">
        <v>480</v>
      </c>
      <c r="E223" s="479"/>
      <c r="F223" s="479"/>
      <c r="G223" s="479"/>
      <c r="H223" s="366"/>
      <c r="I223" s="366"/>
      <c r="J223" s="366"/>
      <c r="K223" s="367"/>
      <c r="L223" s="674" t="s">
        <v>481</v>
      </c>
      <c r="M223" s="292" t="s">
        <v>485</v>
      </c>
      <c r="N223" s="542"/>
      <c r="O223" s="408"/>
      <c r="P223" s="543"/>
      <c r="Q223" s="920" t="s">
        <v>408</v>
      </c>
      <c r="R223" s="425">
        <v>45</v>
      </c>
      <c r="S223" s="425">
        <v>48.799999999999997</v>
      </c>
      <c r="T223" s="427">
        <v>49.100000000000001</v>
      </c>
      <c r="U223" s="749" t="s">
        <v>483</v>
      </c>
      <c r="V223" s="751">
        <v>26</v>
      </c>
      <c r="W223" s="751">
        <v>49.5</v>
      </c>
      <c r="X223" s="754">
        <v>49.450000000000003</v>
      </c>
      <c r="Y223" s="361">
        <v>3.2999999999999998</v>
      </c>
      <c r="Z223" s="361">
        <v>5.7999999999999998</v>
      </c>
      <c r="AA223" s="361">
        <v>5.2999999999999998</v>
      </c>
      <c r="AB223" s="377" t="s">
        <v>486</v>
      </c>
      <c r="AC223" s="142"/>
      <c r="AD223" s="142"/>
      <c r="AE223" s="142"/>
      <c r="AF223" s="142"/>
      <c r="AG223" s="142"/>
      <c r="AH223" s="142"/>
      <c r="AI223" s="142"/>
      <c r="AJ223" s="142"/>
      <c r="AK223" s="142"/>
      <c r="AL223" s="142"/>
      <c r="AM223" s="142"/>
      <c r="AN223" s="142"/>
      <c r="AO223" s="142"/>
      <c r="AP223" s="142"/>
      <c r="AQ223" s="142"/>
      <c r="AR223" s="142"/>
      <c r="AS223" s="142"/>
      <c r="AT223" s="142"/>
      <c r="AU223" s="142"/>
      <c r="AV223" s="142"/>
      <c r="AW223" s="142"/>
      <c r="AX223" s="142"/>
      <c r="AY223" s="142"/>
      <c r="AZ223" s="142"/>
      <c r="BA223" s="142"/>
      <c r="BB223" s="142"/>
      <c r="BC223" s="142"/>
      <c r="BD223" s="142"/>
      <c r="BE223" s="142"/>
      <c r="BF223" s="142"/>
      <c r="BG223" s="142"/>
    </row>
    <row r="224" s="142" customFormat="1" ht="25.800000000000001" customHeight="1">
      <c r="A224" s="918"/>
      <c r="B224" s="575"/>
      <c r="C224" s="912"/>
      <c r="D224" s="919"/>
      <c r="E224" s="479"/>
      <c r="F224" s="479"/>
      <c r="G224" s="479"/>
      <c r="H224" s="366"/>
      <c r="I224" s="366"/>
      <c r="J224" s="366"/>
      <c r="K224" s="367"/>
      <c r="L224" s="266" t="s">
        <v>487</v>
      </c>
      <c r="M224" s="266" t="s">
        <v>488</v>
      </c>
      <c r="N224" s="542"/>
      <c r="O224" s="408"/>
      <c r="P224" s="543"/>
      <c r="Q224" s="487" t="s">
        <v>408</v>
      </c>
      <c r="R224" s="488">
        <v>45</v>
      </c>
      <c r="S224" s="488">
        <v>48.799999999999997</v>
      </c>
      <c r="T224" s="921">
        <v>49.100000000000001</v>
      </c>
      <c r="U224" s="922" t="s">
        <v>483</v>
      </c>
      <c r="V224" s="923">
        <v>26</v>
      </c>
      <c r="W224" s="923">
        <v>49.5</v>
      </c>
      <c r="X224" s="924">
        <v>49.450000000000003</v>
      </c>
      <c r="Y224" s="361">
        <v>1.3700000000000001</v>
      </c>
      <c r="Z224" s="361">
        <v>1.8300000000000001</v>
      </c>
      <c r="AA224" s="320">
        <v>1.8300000000000001</v>
      </c>
      <c r="AB224" s="352"/>
      <c r="AC224" s="142"/>
      <c r="AD224" s="142"/>
      <c r="AE224" s="142"/>
      <c r="AF224" s="142"/>
      <c r="AG224" s="142"/>
      <c r="AH224" s="142"/>
      <c r="AI224" s="142"/>
      <c r="AJ224" s="142"/>
      <c r="AK224" s="142"/>
      <c r="AL224" s="142"/>
      <c r="AM224" s="142"/>
      <c r="AN224" s="142"/>
      <c r="AO224" s="142"/>
      <c r="AP224" s="142"/>
      <c r="AQ224" s="142"/>
      <c r="AR224" s="142"/>
      <c r="AS224" s="142"/>
      <c r="AT224" s="142"/>
      <c r="AU224" s="142"/>
      <c r="AV224" s="142"/>
      <c r="AW224" s="142"/>
      <c r="AX224" s="142"/>
      <c r="AY224" s="142"/>
      <c r="AZ224" s="142"/>
      <c r="BA224" s="142"/>
      <c r="BB224" s="142"/>
      <c r="BC224" s="142"/>
      <c r="BD224" s="142"/>
      <c r="BE224" s="142"/>
      <c r="BF224" s="142"/>
      <c r="BG224" s="142"/>
    </row>
    <row r="225" s="142" customFormat="1" ht="25.800000000000001" customHeight="1">
      <c r="A225" s="925"/>
      <c r="B225" s="575"/>
      <c r="C225" s="916"/>
      <c r="D225" s="919"/>
      <c r="E225" s="919"/>
      <c r="F225" s="919"/>
      <c r="G225" s="919"/>
      <c r="H225" s="926"/>
      <c r="I225" s="926"/>
      <c r="J225" s="926"/>
      <c r="K225" s="927"/>
      <c r="L225" s="266" t="s">
        <v>489</v>
      </c>
      <c r="M225" s="266" t="s">
        <v>490</v>
      </c>
      <c r="N225" s="542"/>
      <c r="O225" s="408"/>
      <c r="P225" s="543"/>
      <c r="Q225" s="447" t="s">
        <v>491</v>
      </c>
      <c r="R225" s="887">
        <v>55</v>
      </c>
      <c r="S225" s="448">
        <v>49.100000000000001</v>
      </c>
      <c r="T225" s="928">
        <v>49.200000000000003</v>
      </c>
      <c r="U225" s="867" t="s">
        <v>483</v>
      </c>
      <c r="V225" s="868">
        <v>27</v>
      </c>
      <c r="W225" s="868">
        <v>49.5</v>
      </c>
      <c r="X225" s="897">
        <v>49.399999999999999</v>
      </c>
      <c r="Y225" s="361">
        <v>1.1299999999999999</v>
      </c>
      <c r="Z225" s="361">
        <v>3</v>
      </c>
      <c r="AA225" s="361">
        <v>1.75</v>
      </c>
      <c r="AB225" s="305"/>
      <c r="AC225" s="142"/>
      <c r="AD225" s="142"/>
      <c r="AE225" s="142"/>
      <c r="AF225" s="142"/>
      <c r="AG225" s="142"/>
      <c r="AH225" s="142"/>
      <c r="AI225" s="142"/>
      <c r="AJ225" s="142"/>
      <c r="AK225" s="142"/>
      <c r="AL225" s="142"/>
      <c r="AM225" s="142"/>
      <c r="AN225" s="142"/>
      <c r="AO225" s="142"/>
      <c r="AP225" s="142"/>
      <c r="AQ225" s="142"/>
      <c r="AR225" s="142"/>
      <c r="AS225" s="142"/>
      <c r="AT225" s="142"/>
      <c r="AU225" s="142"/>
      <c r="AV225" s="142"/>
      <c r="AW225" s="142"/>
      <c r="AX225" s="142"/>
      <c r="AY225" s="142"/>
      <c r="AZ225" s="142"/>
      <c r="BA225" s="142"/>
      <c r="BB225" s="142"/>
      <c r="BC225" s="142"/>
      <c r="BD225" s="142"/>
      <c r="BE225" s="142"/>
      <c r="BF225" s="142"/>
      <c r="BG225" s="142"/>
    </row>
    <row r="226" ht="25.800000000000001" customHeight="1">
      <c r="A226" s="929"/>
      <c r="B226" s="578" t="s">
        <v>278</v>
      </c>
      <c r="C226" s="930"/>
      <c r="D226" s="579"/>
      <c r="E226" s="579"/>
      <c r="F226" s="579"/>
      <c r="G226" s="579"/>
      <c r="H226" s="931"/>
      <c r="I226" s="931"/>
      <c r="J226" s="931"/>
      <c r="K226" s="932"/>
      <c r="L226" s="292" t="s">
        <v>489</v>
      </c>
      <c r="M226" s="292" t="s">
        <v>492</v>
      </c>
      <c r="N226" s="542"/>
      <c r="O226" s="408"/>
      <c r="P226" s="543"/>
      <c r="Q226" s="447" t="s">
        <v>491</v>
      </c>
      <c r="R226" s="887">
        <v>55</v>
      </c>
      <c r="S226" s="448">
        <v>49.100000000000001</v>
      </c>
      <c r="T226" s="928">
        <v>49.200000000000003</v>
      </c>
      <c r="U226" s="766" t="s">
        <v>493</v>
      </c>
      <c r="V226" s="767">
        <v>22</v>
      </c>
      <c r="W226" s="767">
        <v>49.5</v>
      </c>
      <c r="X226" s="768">
        <v>49.399999999999999</v>
      </c>
      <c r="Y226" s="319">
        <v>1.6100000000000001</v>
      </c>
      <c r="Z226" s="320">
        <v>2.5</v>
      </c>
      <c r="AA226" s="319">
        <v>2.1400000000000001</v>
      </c>
      <c r="AB226" s="352" t="s">
        <v>494</v>
      </c>
      <c r="AC226" s="142"/>
      <c r="AD226" s="142"/>
      <c r="AE226" s="142"/>
      <c r="AF226" s="142"/>
      <c r="AG226" s="142"/>
      <c r="AH226" s="142"/>
      <c r="AI226" s="142"/>
      <c r="AJ226" s="142"/>
      <c r="AK226" s="142"/>
      <c r="AL226" s="142"/>
      <c r="AM226" s="142"/>
      <c r="AN226" s="142"/>
      <c r="AO226" s="142"/>
      <c r="AP226" s="142"/>
      <c r="AQ226" s="142"/>
      <c r="AR226" s="142"/>
      <c r="AS226" s="142"/>
      <c r="AT226" s="142"/>
      <c r="AU226" s="142"/>
      <c r="AV226" s="142"/>
      <c r="AW226" s="142"/>
      <c r="AX226" s="142"/>
      <c r="AY226" s="142"/>
      <c r="AZ226" s="142"/>
      <c r="BA226" s="142"/>
      <c r="BB226" s="142"/>
      <c r="BC226" s="142"/>
      <c r="BD226" s="142"/>
      <c r="BE226" s="142"/>
      <c r="BF226" s="142"/>
      <c r="BG226" s="142"/>
    </row>
    <row r="227" s="142" customFormat="1" ht="25.800000000000001" customHeight="1">
      <c r="A227" s="933"/>
      <c r="B227" s="934" t="s">
        <v>495</v>
      </c>
      <c r="C227" s="925"/>
      <c r="D227" s="795"/>
      <c r="E227" s="935"/>
      <c r="F227" s="935"/>
      <c r="G227" s="935"/>
      <c r="H227" s="936"/>
      <c r="I227" s="936"/>
      <c r="J227" s="936"/>
      <c r="K227" s="937"/>
      <c r="L227" s="311" t="s">
        <v>481</v>
      </c>
      <c r="M227" s="311" t="s">
        <v>496</v>
      </c>
      <c r="N227" s="542"/>
      <c r="O227" s="408"/>
      <c r="P227" s="543"/>
      <c r="Q227" s="424" t="s">
        <v>405</v>
      </c>
      <c r="R227" s="425">
        <v>50</v>
      </c>
      <c r="S227" s="425">
        <v>48.799999999999997</v>
      </c>
      <c r="T227" s="427">
        <v>49.100000000000001</v>
      </c>
      <c r="U227" s="889" t="s">
        <v>497</v>
      </c>
      <c r="V227" s="890">
        <v>15</v>
      </c>
      <c r="W227" s="751">
        <v>49.5</v>
      </c>
      <c r="X227" s="752">
        <v>49.450000000000003</v>
      </c>
      <c r="Y227" s="445"/>
      <c r="Z227" s="445"/>
      <c r="AA227" s="445"/>
      <c r="AB227" s="296"/>
      <c r="AC227" s="142"/>
      <c r="AD227" s="142"/>
      <c r="AE227" s="142"/>
      <c r="AF227" s="142"/>
      <c r="AG227" s="142"/>
      <c r="AH227" s="142"/>
      <c r="AI227" s="142"/>
      <c r="AJ227" s="142"/>
      <c r="AK227" s="142"/>
      <c r="AL227" s="142"/>
      <c r="AM227" s="142"/>
      <c r="AN227" s="142"/>
      <c r="AO227" s="142"/>
      <c r="AP227" s="142"/>
      <c r="AQ227" s="142"/>
      <c r="AR227" s="142"/>
      <c r="AS227" s="142"/>
      <c r="AT227" s="142"/>
      <c r="AU227" s="142"/>
      <c r="AV227" s="142"/>
      <c r="AW227" s="142"/>
      <c r="AX227" s="142"/>
      <c r="AY227" s="142"/>
      <c r="AZ227" s="142"/>
      <c r="BA227" s="142"/>
      <c r="BB227" s="142"/>
      <c r="BC227" s="142"/>
      <c r="BD227" s="142"/>
      <c r="BE227" s="142"/>
      <c r="BF227" s="142"/>
      <c r="BG227" s="142"/>
    </row>
    <row r="228" ht="25.800000000000001" customHeight="1">
      <c r="A228" s="938"/>
      <c r="B228" s="939" t="s">
        <v>132</v>
      </c>
      <c r="C228" s="929"/>
      <c r="D228" s="579" t="s">
        <v>278</v>
      </c>
      <c r="E228" s="579"/>
      <c r="F228" s="579"/>
      <c r="G228" s="579"/>
      <c r="H228" s="940"/>
      <c r="I228" s="940"/>
      <c r="J228" s="940"/>
      <c r="K228" s="941"/>
      <c r="L228" s="292" t="s">
        <v>287</v>
      </c>
      <c r="M228" s="292" t="s">
        <v>498</v>
      </c>
      <c r="N228" s="542"/>
      <c r="O228" s="408"/>
      <c r="P228" s="543"/>
      <c r="Q228" s="434" t="s">
        <v>405</v>
      </c>
      <c r="R228" s="425">
        <v>50</v>
      </c>
      <c r="S228" s="425">
        <v>48.799999999999997</v>
      </c>
      <c r="T228" s="921">
        <v>49.100000000000001</v>
      </c>
      <c r="U228" s="749" t="s">
        <v>497</v>
      </c>
      <c r="V228" s="751">
        <v>15</v>
      </c>
      <c r="W228" s="751">
        <v>49.5</v>
      </c>
      <c r="X228" s="754">
        <v>49.450000000000003</v>
      </c>
      <c r="Y228" s="361">
        <v>0</v>
      </c>
      <c r="Z228" s="361">
        <v>0</v>
      </c>
      <c r="AA228" s="320">
        <v>0</v>
      </c>
      <c r="AB228" s="942" t="s">
        <v>192</v>
      </c>
      <c r="AC228" s="142"/>
      <c r="AD228" s="142"/>
      <c r="AE228" s="142"/>
      <c r="AF228" s="142"/>
      <c r="AG228" s="142"/>
      <c r="AH228" s="142"/>
      <c r="AI228" s="142"/>
      <c r="AJ228" s="142"/>
      <c r="AK228" s="142"/>
      <c r="AL228" s="142"/>
      <c r="AM228" s="142"/>
      <c r="AN228" s="142"/>
      <c r="AO228" s="142"/>
      <c r="AP228" s="142"/>
      <c r="AQ228" s="142"/>
      <c r="AR228" s="142"/>
      <c r="AS228" s="142"/>
      <c r="AT228" s="142"/>
      <c r="AU228" s="142"/>
      <c r="AV228" s="142"/>
      <c r="AW228" s="142"/>
      <c r="AX228" s="142"/>
      <c r="AY228" s="142"/>
      <c r="AZ228" s="142"/>
      <c r="BA228" s="142"/>
      <c r="BB228" s="142"/>
      <c r="BC228" s="142"/>
      <c r="BD228" s="142"/>
      <c r="BE228" s="142"/>
      <c r="BF228" s="142"/>
      <c r="BG228" s="142"/>
    </row>
    <row r="229" ht="25.800000000000001" customHeight="1">
      <c r="A229" s="755"/>
      <c r="B229" s="756"/>
      <c r="C229" s="764"/>
      <c r="D229" s="585"/>
      <c r="E229" s="585"/>
      <c r="F229" s="585"/>
      <c r="G229" s="943" t="s">
        <v>499</v>
      </c>
      <c r="H229" s="931"/>
      <c r="I229" s="931"/>
      <c r="J229" s="931"/>
      <c r="K229" s="932"/>
      <c r="L229" s="266" t="s">
        <v>271</v>
      </c>
      <c r="M229" s="266" t="s">
        <v>500</v>
      </c>
      <c r="N229" s="542"/>
      <c r="O229" s="408"/>
      <c r="P229" s="543"/>
      <c r="Q229" s="944" t="s">
        <v>501</v>
      </c>
      <c r="R229" s="887">
        <v>60</v>
      </c>
      <c r="S229" s="448">
        <v>49.100000000000001</v>
      </c>
      <c r="T229" s="945">
        <v>49.200000000000003</v>
      </c>
      <c r="U229" s="946" t="s">
        <v>497</v>
      </c>
      <c r="V229" s="947">
        <v>15</v>
      </c>
      <c r="W229" s="947">
        <v>49.5</v>
      </c>
      <c r="X229" s="948">
        <v>49.450000000000003</v>
      </c>
      <c r="Y229" s="361">
        <v>3.2000000000000002</v>
      </c>
      <c r="Z229" s="361">
        <v>5.2000000000000002</v>
      </c>
      <c r="AA229" s="361">
        <v>4.7000000000000002</v>
      </c>
      <c r="AB229" s="949"/>
      <c r="AC229" s="142"/>
      <c r="AD229" s="142"/>
      <c r="AE229" s="142"/>
      <c r="AF229" s="142"/>
      <c r="AG229" s="142"/>
      <c r="AH229" s="142"/>
      <c r="AI229" s="142"/>
      <c r="AJ229" s="142"/>
      <c r="AK229" s="142"/>
      <c r="AL229" s="142"/>
      <c r="AM229" s="142"/>
      <c r="AN229" s="142"/>
      <c r="AO229" s="142"/>
      <c r="AP229" s="142"/>
      <c r="AQ229" s="142"/>
      <c r="AR229" s="142"/>
      <c r="AS229" s="142"/>
      <c r="AT229" s="142"/>
      <c r="AU229" s="142"/>
      <c r="AV229" s="142"/>
      <c r="AW229" s="142"/>
      <c r="AX229" s="142"/>
      <c r="AY229" s="142"/>
      <c r="AZ229" s="142"/>
      <c r="BA229" s="142"/>
      <c r="BB229" s="142"/>
      <c r="BC229" s="142"/>
      <c r="BD229" s="142"/>
      <c r="BE229" s="142"/>
      <c r="BF229" s="142"/>
      <c r="BG229" s="142"/>
    </row>
    <row r="230" ht="25.800000000000001" customHeight="1">
      <c r="A230" s="755"/>
      <c r="B230" s="756"/>
      <c r="C230" s="764"/>
      <c r="D230" s="585"/>
      <c r="E230" s="585"/>
      <c r="F230" s="585"/>
      <c r="G230" s="943" t="s">
        <v>499</v>
      </c>
      <c r="H230" s="931"/>
      <c r="I230" s="931"/>
      <c r="J230" s="931"/>
      <c r="K230" s="932"/>
      <c r="L230" s="674" t="s">
        <v>271</v>
      </c>
      <c r="M230" s="292" t="s">
        <v>502</v>
      </c>
      <c r="N230" s="542"/>
      <c r="O230" s="408"/>
      <c r="P230" s="543"/>
      <c r="Q230" s="944" t="s">
        <v>501</v>
      </c>
      <c r="R230" s="887">
        <v>60</v>
      </c>
      <c r="S230" s="448">
        <v>49.100000000000001</v>
      </c>
      <c r="T230" s="945">
        <v>49.200000000000003</v>
      </c>
      <c r="U230" s="950" t="s">
        <v>503</v>
      </c>
      <c r="V230" s="827">
        <v>10</v>
      </c>
      <c r="W230" s="827">
        <v>49.5</v>
      </c>
      <c r="X230" s="828">
        <v>49.450000000000003</v>
      </c>
      <c r="Y230" s="361">
        <v>5.5999999999999996</v>
      </c>
      <c r="Z230" s="361">
        <v>9</v>
      </c>
      <c r="AA230" s="320">
        <v>8</v>
      </c>
      <c r="AB230" s="949"/>
      <c r="AC230" s="142"/>
      <c r="AD230" s="142"/>
      <c r="AE230" s="142"/>
      <c r="AF230" s="142"/>
      <c r="AG230" s="142"/>
      <c r="AH230" s="142"/>
      <c r="AI230" s="142"/>
      <c r="AJ230" s="142"/>
      <c r="AK230" s="142"/>
      <c r="AL230" s="142"/>
      <c r="AM230" s="142"/>
      <c r="AN230" s="142"/>
      <c r="AO230" s="142"/>
      <c r="AP230" s="142"/>
      <c r="AQ230" s="142"/>
      <c r="AR230" s="142"/>
      <c r="AS230" s="142"/>
      <c r="AT230" s="142"/>
      <c r="AU230" s="142"/>
      <c r="AV230" s="142"/>
      <c r="AW230" s="142"/>
      <c r="AX230" s="142"/>
      <c r="AY230" s="142"/>
      <c r="AZ230" s="142"/>
      <c r="BA230" s="142"/>
      <c r="BB230" s="142"/>
      <c r="BC230" s="142"/>
      <c r="BD230" s="142"/>
      <c r="BE230" s="142"/>
      <c r="BF230" s="142"/>
      <c r="BG230" s="142"/>
    </row>
    <row r="231" ht="25.800000000000001" customHeight="1">
      <c r="A231" s="497"/>
      <c r="B231" s="343" t="s">
        <v>504</v>
      </c>
      <c r="C231" s="933"/>
      <c r="D231" s="951" t="s">
        <v>495</v>
      </c>
      <c r="E231" s="951"/>
      <c r="F231" s="951"/>
      <c r="G231" s="934"/>
      <c r="H231" s="952">
        <v>0.67000000000000004</v>
      </c>
      <c r="I231" s="953"/>
      <c r="J231" s="953"/>
      <c r="K231" s="954"/>
      <c r="L231" s="602"/>
      <c r="M231" s="392"/>
      <c r="N231" s="603"/>
      <c r="O231" s="604"/>
      <c r="P231" s="605"/>
      <c r="Q231" s="533"/>
      <c r="R231" s="955"/>
      <c r="S231" s="534"/>
      <c r="T231" s="956"/>
      <c r="U231" s="867"/>
      <c r="V231" s="868"/>
      <c r="W231" s="868"/>
      <c r="X231" s="897"/>
      <c r="Y231" s="613"/>
      <c r="Z231" s="613"/>
      <c r="AA231" s="613"/>
      <c r="AB231" s="733"/>
      <c r="AC231" s="142"/>
      <c r="AD231" s="142"/>
      <c r="AE231" s="142"/>
      <c r="AF231" s="142"/>
      <c r="AG231" s="142"/>
      <c r="AH231" s="142"/>
      <c r="AI231" s="142"/>
      <c r="AJ231" s="142"/>
      <c r="AK231" s="142"/>
      <c r="AL231" s="142"/>
      <c r="AM231" s="142"/>
      <c r="AN231" s="142"/>
      <c r="AO231" s="142"/>
      <c r="AP231" s="142"/>
      <c r="AQ231" s="142"/>
      <c r="AR231" s="142"/>
      <c r="AS231" s="142"/>
      <c r="AT231" s="142"/>
      <c r="AU231" s="142"/>
      <c r="AV231" s="142"/>
      <c r="AW231" s="142"/>
      <c r="AX231" s="142"/>
      <c r="AY231" s="142"/>
      <c r="AZ231" s="142"/>
      <c r="BA231" s="142"/>
      <c r="BB231" s="142"/>
      <c r="BC231" s="142"/>
      <c r="BD231" s="142"/>
      <c r="BE231" s="142"/>
      <c r="BF231" s="142"/>
      <c r="BG231" s="142"/>
    </row>
    <row r="232" ht="25.800000000000001" customHeight="1">
      <c r="A232" s="829"/>
      <c r="B232" s="773" t="s">
        <v>132</v>
      </c>
      <c r="C232" s="938"/>
      <c r="D232" s="957" t="s">
        <v>132</v>
      </c>
      <c r="E232" s="346"/>
      <c r="F232" s="346"/>
      <c r="G232" s="346"/>
      <c r="H232" s="618"/>
      <c r="I232" s="309"/>
      <c r="J232" s="309"/>
      <c r="K232" s="310"/>
      <c r="L232" s="266" t="s">
        <v>267</v>
      </c>
      <c r="M232" s="266" t="s">
        <v>505</v>
      </c>
      <c r="N232" s="542">
        <v>10</v>
      </c>
      <c r="O232" s="408">
        <v>0.29999999999999999</v>
      </c>
      <c r="P232" s="748">
        <v>47</v>
      </c>
      <c r="Q232" s="410" t="s">
        <v>405</v>
      </c>
      <c r="R232" s="411">
        <v>50</v>
      </c>
      <c r="S232" s="411">
        <v>48.799999999999997</v>
      </c>
      <c r="T232" s="413">
        <v>49.100000000000001</v>
      </c>
      <c r="U232" s="958" t="s">
        <v>506</v>
      </c>
      <c r="V232" s="959">
        <v>94</v>
      </c>
      <c r="W232" s="958">
        <v>49.399999999999999</v>
      </c>
      <c r="X232" s="960">
        <v>49.299999999999997</v>
      </c>
      <c r="Y232" s="561">
        <v>2.2999999999999998</v>
      </c>
      <c r="Z232" s="561">
        <v>2.2000000000000002</v>
      </c>
      <c r="AA232" s="561">
        <v>1.8</v>
      </c>
      <c r="AB232" s="352"/>
      <c r="AC232" s="142"/>
      <c r="AD232" s="142"/>
      <c r="AE232" s="142"/>
      <c r="AF232" s="142"/>
      <c r="AG232" s="142"/>
      <c r="AH232" s="142"/>
      <c r="AI232" s="142"/>
      <c r="AJ232" s="142"/>
      <c r="AK232" s="142"/>
      <c r="AL232" s="142"/>
      <c r="AM232" s="142"/>
      <c r="AN232" s="142"/>
      <c r="AO232" s="142"/>
      <c r="AP232" s="142"/>
      <c r="AQ232" s="142"/>
      <c r="AR232" s="142"/>
      <c r="AS232" s="142"/>
      <c r="AT232" s="142"/>
      <c r="AU232" s="142"/>
      <c r="AV232" s="142"/>
      <c r="AW232" s="142"/>
      <c r="AX232" s="142"/>
      <c r="AY232" s="142"/>
      <c r="AZ232" s="142"/>
      <c r="BA232" s="142"/>
      <c r="BB232" s="142"/>
      <c r="BC232" s="142"/>
      <c r="BD232" s="142"/>
      <c r="BE232" s="142"/>
      <c r="BF232" s="142"/>
      <c r="BG232" s="142"/>
    </row>
    <row r="233" s="142" customFormat="1" ht="25.800000000000001" customHeight="1">
      <c r="A233" s="961"/>
      <c r="B233" s="773" t="s">
        <v>278</v>
      </c>
      <c r="C233" s="829"/>
      <c r="D233" s="778" t="s">
        <v>504</v>
      </c>
      <c r="E233" s="778"/>
      <c r="F233" s="778"/>
      <c r="G233" s="778"/>
      <c r="H233" s="309"/>
      <c r="I233" s="309"/>
      <c r="J233" s="309"/>
      <c r="K233" s="310"/>
      <c r="L233" s="292" t="s">
        <v>487</v>
      </c>
      <c r="M233" s="292" t="s">
        <v>457</v>
      </c>
      <c r="N233" s="542"/>
      <c r="O233" s="408"/>
      <c r="P233" s="748"/>
      <c r="Q233" s="434" t="s">
        <v>405</v>
      </c>
      <c r="R233" s="425">
        <v>50</v>
      </c>
      <c r="S233" s="425">
        <v>48.799999999999997</v>
      </c>
      <c r="T233" s="427">
        <v>49.100000000000001</v>
      </c>
      <c r="U233" s="962" t="s">
        <v>506</v>
      </c>
      <c r="V233" s="958">
        <v>93</v>
      </c>
      <c r="W233" s="963">
        <v>49.399999999999999</v>
      </c>
      <c r="X233" s="964">
        <v>49.350000000000001</v>
      </c>
      <c r="Y233" s="361">
        <v>2.1600000000000001</v>
      </c>
      <c r="Z233" s="361">
        <v>1.8799999999999999</v>
      </c>
      <c r="AA233" s="320">
        <v>1.6399999999999999</v>
      </c>
      <c r="AB233" s="352"/>
      <c r="AC233" s="142"/>
      <c r="AD233" s="142"/>
      <c r="AE233" s="142"/>
      <c r="AF233" s="142"/>
      <c r="AG233" s="142"/>
      <c r="AH233" s="142"/>
      <c r="AI233" s="142"/>
      <c r="AJ233" s="142"/>
      <c r="AK233" s="142"/>
      <c r="AL233" s="142"/>
      <c r="AM233" s="142"/>
      <c r="AN233" s="142"/>
      <c r="AO233" s="142"/>
      <c r="AP233" s="142"/>
      <c r="AQ233" s="142"/>
      <c r="AR233" s="142"/>
      <c r="AS233" s="142"/>
      <c r="AT233" s="142"/>
      <c r="AU233" s="142"/>
      <c r="AV233" s="142"/>
      <c r="AW233" s="142"/>
      <c r="AX233" s="142"/>
      <c r="AY233" s="142"/>
      <c r="AZ233" s="142"/>
      <c r="BA233" s="142"/>
      <c r="BB233" s="142"/>
      <c r="BC233" s="142"/>
      <c r="BD233" s="142"/>
      <c r="BE233" s="142"/>
      <c r="BF233" s="142"/>
      <c r="BG233" s="142"/>
    </row>
    <row r="234" ht="25.800000000000001" customHeight="1">
      <c r="A234" s="965">
        <v>1.6000000000000001</v>
      </c>
      <c r="B234" s="966" t="e">
        <f>A234*#REF!/#REF!</f>
        <v>#REF!</v>
      </c>
      <c r="C234" s="966">
        <v>2.0182717291090437</v>
      </c>
      <c r="D234" s="355" t="s">
        <v>278</v>
      </c>
      <c r="E234" s="356"/>
      <c r="F234" s="356"/>
      <c r="G234" s="356"/>
      <c r="H234" s="38"/>
      <c r="I234" s="38"/>
      <c r="J234" s="38"/>
      <c r="K234" s="182"/>
      <c r="L234" s="266" t="s">
        <v>481</v>
      </c>
      <c r="M234" s="266" t="s">
        <v>507</v>
      </c>
      <c r="N234" s="542"/>
      <c r="O234" s="408"/>
      <c r="P234" s="748"/>
      <c r="Q234" s="646" t="s">
        <v>508</v>
      </c>
      <c r="R234" s="559">
        <v>50</v>
      </c>
      <c r="S234" s="559">
        <v>48.700000000000003</v>
      </c>
      <c r="T234" s="641">
        <v>49.100000000000001</v>
      </c>
      <c r="U234" s="967" t="s">
        <v>509</v>
      </c>
      <c r="V234" s="959">
        <v>83</v>
      </c>
      <c r="W234" s="959">
        <v>49.399999999999999</v>
      </c>
      <c r="X234" s="960">
        <v>49.350000000000001</v>
      </c>
      <c r="Y234" s="361">
        <v>1.1000000000000001</v>
      </c>
      <c r="Z234" s="320">
        <v>1.0800000000000001</v>
      </c>
      <c r="AA234" s="361">
        <v>1.1399999999999999</v>
      </c>
      <c r="AB234" s="968"/>
      <c r="AC234" s="142"/>
      <c r="AD234" s="142"/>
      <c r="AE234" s="142"/>
      <c r="AF234" s="142"/>
      <c r="AG234" s="142"/>
      <c r="AH234" s="142"/>
      <c r="AI234" s="142"/>
      <c r="AJ234" s="142"/>
      <c r="AK234" s="142"/>
      <c r="AL234" s="142"/>
      <c r="AM234" s="142"/>
      <c r="AN234" s="142"/>
      <c r="AO234" s="142"/>
      <c r="AP234" s="142"/>
      <c r="AQ234" s="142"/>
      <c r="AR234" s="142"/>
      <c r="AS234" s="142"/>
      <c r="AT234" s="142"/>
      <c r="AU234" s="142"/>
      <c r="AV234" s="142"/>
      <c r="AW234" s="142"/>
      <c r="AX234" s="142"/>
      <c r="AY234" s="142"/>
      <c r="AZ234" s="142"/>
      <c r="BA234" s="142"/>
      <c r="BB234" s="142"/>
      <c r="BC234" s="142"/>
      <c r="BD234" s="142"/>
      <c r="BE234" s="142"/>
      <c r="BF234" s="142"/>
      <c r="BG234" s="142"/>
    </row>
    <row r="235" ht="25.800000000000001" customHeight="1">
      <c r="A235" s="969"/>
      <c r="B235" s="493" t="s">
        <v>510</v>
      </c>
      <c r="C235" s="829"/>
      <c r="D235" s="778" t="s">
        <v>132</v>
      </c>
      <c r="E235" s="778"/>
      <c r="F235" s="778"/>
      <c r="G235" s="778"/>
      <c r="H235" s="366"/>
      <c r="I235" s="366"/>
      <c r="J235" s="366"/>
      <c r="K235" s="367"/>
      <c r="L235" s="483" t="s">
        <v>383</v>
      </c>
      <c r="M235" s="292" t="s">
        <v>511</v>
      </c>
      <c r="N235" s="542"/>
      <c r="O235" s="408"/>
      <c r="P235" s="748"/>
      <c r="Q235" s="970" t="s">
        <v>512</v>
      </c>
      <c r="R235" s="971">
        <v>65</v>
      </c>
      <c r="S235" s="971">
        <v>49.100000000000001</v>
      </c>
      <c r="T235" s="972">
        <v>49.200000000000003</v>
      </c>
      <c r="U235" s="973" t="s">
        <v>513</v>
      </c>
      <c r="V235" s="974">
        <v>30</v>
      </c>
      <c r="W235" s="974">
        <v>49.399999999999999</v>
      </c>
      <c r="X235" s="975">
        <v>49.380000000000003</v>
      </c>
      <c r="Y235" s="361">
        <v>1.79</v>
      </c>
      <c r="Z235" s="361">
        <v>3.7999999999999998</v>
      </c>
      <c r="AA235" s="320">
        <v>2.5600000000000001</v>
      </c>
      <c r="AB235" s="377"/>
      <c r="AC235" s="142"/>
      <c r="AD235" s="142"/>
      <c r="AE235" s="142"/>
      <c r="AF235" s="142"/>
      <c r="AG235" s="142"/>
      <c r="AH235" s="142"/>
      <c r="AI235" s="142"/>
      <c r="AJ235" s="142"/>
      <c r="AK235" s="142"/>
      <c r="AL235" s="142"/>
      <c r="AM235" s="142"/>
      <c r="AN235" s="142"/>
      <c r="AO235" s="142"/>
      <c r="AP235" s="142"/>
      <c r="AQ235" s="142"/>
      <c r="AR235" s="142"/>
      <c r="AS235" s="142"/>
      <c r="AT235" s="142"/>
      <c r="AU235" s="142"/>
      <c r="AV235" s="142"/>
      <c r="AW235" s="142"/>
      <c r="AX235" s="142"/>
      <c r="AY235" s="142"/>
      <c r="AZ235" s="142"/>
      <c r="BA235" s="142"/>
      <c r="BB235" s="142"/>
      <c r="BC235" s="142"/>
      <c r="BD235" s="142"/>
      <c r="BE235" s="142"/>
      <c r="BF235" s="142"/>
      <c r="BG235" s="142"/>
    </row>
    <row r="236" ht="25.800000000000001" customHeight="1">
      <c r="A236" s="976"/>
      <c r="B236" s="493"/>
      <c r="C236" s="977"/>
      <c r="D236" s="778"/>
      <c r="E236" s="778"/>
      <c r="F236" s="778"/>
      <c r="G236" s="978"/>
      <c r="H236" s="366"/>
      <c r="I236" s="979" t="s">
        <v>338</v>
      </c>
      <c r="J236" s="979" t="s">
        <v>514</v>
      </c>
      <c r="K236" s="292"/>
      <c r="L236" s="292" t="s">
        <v>338</v>
      </c>
      <c r="M236" s="292" t="s">
        <v>514</v>
      </c>
      <c r="N236" s="542"/>
      <c r="O236" s="408"/>
      <c r="P236" s="748"/>
      <c r="Q236" s="980" t="s">
        <v>515</v>
      </c>
      <c r="R236" s="971">
        <v>70</v>
      </c>
      <c r="S236" s="981">
        <v>49.100000000000001</v>
      </c>
      <c r="T236" s="982">
        <v>49.200000000000003</v>
      </c>
      <c r="U236" s="973" t="s">
        <v>516</v>
      </c>
      <c r="V236" s="974">
        <v>20</v>
      </c>
      <c r="W236" s="974">
        <v>49.399999999999999</v>
      </c>
      <c r="X236" s="983">
        <v>49.299999999999997</v>
      </c>
      <c r="Y236" s="361">
        <v>6.0700000000000003</v>
      </c>
      <c r="Z236" s="361">
        <v>8.7200000000000006</v>
      </c>
      <c r="AA236" s="361">
        <v>8.1699999999999999</v>
      </c>
      <c r="AB236" s="377"/>
      <c r="AC236" s="142"/>
      <c r="AD236" s="142"/>
      <c r="AE236" s="142"/>
      <c r="AF236" s="142"/>
      <c r="AG236" s="142"/>
      <c r="AH236" s="142"/>
      <c r="AI236" s="142"/>
      <c r="AJ236" s="142"/>
      <c r="AK236" s="142"/>
      <c r="AL236" s="142"/>
      <c r="AM236" s="142"/>
      <c r="AN236" s="142"/>
      <c r="AO236" s="142"/>
      <c r="AP236" s="142"/>
      <c r="AQ236" s="142"/>
      <c r="AR236" s="142"/>
      <c r="AS236" s="142"/>
      <c r="AT236" s="142"/>
      <c r="AU236" s="142"/>
      <c r="AV236" s="142"/>
      <c r="AW236" s="142"/>
      <c r="AX236" s="142"/>
      <c r="AY236" s="142"/>
      <c r="AZ236" s="142"/>
      <c r="BA236" s="142"/>
      <c r="BB236" s="142"/>
      <c r="BC236" s="142"/>
      <c r="BD236" s="142"/>
      <c r="BE236" s="142"/>
      <c r="BF236" s="142"/>
      <c r="BG236" s="142"/>
    </row>
    <row r="237" ht="25.800000000000001" customHeight="1">
      <c r="A237" s="965">
        <v>1.6000000000000001</v>
      </c>
      <c r="B237" s="984" t="e">
        <f>A237*#REF!/#REF!</f>
        <v>#REF!</v>
      </c>
      <c r="C237" s="984">
        <v>2.0182717291090437</v>
      </c>
      <c r="D237" s="778"/>
      <c r="E237" s="778"/>
      <c r="F237" s="778"/>
      <c r="G237" s="978" t="s">
        <v>517</v>
      </c>
      <c r="H237" s="366"/>
      <c r="I237" s="366"/>
      <c r="J237" s="366"/>
      <c r="K237" s="367"/>
      <c r="L237" s="292" t="s">
        <v>271</v>
      </c>
      <c r="M237" s="266" t="s">
        <v>518</v>
      </c>
      <c r="N237" s="542"/>
      <c r="O237" s="408"/>
      <c r="P237" s="748"/>
      <c r="Q237" s="980" t="s">
        <v>515</v>
      </c>
      <c r="R237" s="971">
        <v>70</v>
      </c>
      <c r="S237" s="981">
        <v>49.100000000000001</v>
      </c>
      <c r="T237" s="982">
        <v>49.200000000000003</v>
      </c>
      <c r="U237" s="985" t="s">
        <v>519</v>
      </c>
      <c r="V237" s="986">
        <v>15</v>
      </c>
      <c r="W237" s="986">
        <v>49.399999999999999</v>
      </c>
      <c r="X237" s="987">
        <v>49.350000000000001</v>
      </c>
      <c r="Y237" s="361">
        <v>0.80000000000000004</v>
      </c>
      <c r="Z237" s="320">
        <v>1.5</v>
      </c>
      <c r="AA237" s="361">
        <v>0.90000000000000002</v>
      </c>
      <c r="AB237" s="377"/>
      <c r="AC237" s="142"/>
      <c r="AD237" s="142"/>
      <c r="AE237" s="142"/>
      <c r="AF237" s="142"/>
      <c r="AG237" s="142"/>
      <c r="AH237" s="142"/>
      <c r="AI237" s="142"/>
      <c r="AJ237" s="142"/>
      <c r="AK237" s="142"/>
      <c r="AL237" s="142"/>
      <c r="AM237" s="142"/>
      <c r="AN237" s="142"/>
      <c r="AO237" s="142"/>
      <c r="AP237" s="142"/>
      <c r="AQ237" s="142"/>
      <c r="AR237" s="142"/>
      <c r="AS237" s="142"/>
      <c r="AT237" s="142"/>
      <c r="AU237" s="142"/>
      <c r="AV237" s="142"/>
      <c r="AW237" s="142"/>
      <c r="AX237" s="142"/>
      <c r="AY237" s="142"/>
      <c r="AZ237" s="142"/>
      <c r="BA237" s="142"/>
      <c r="BB237" s="142"/>
      <c r="BC237" s="142"/>
      <c r="BD237" s="142"/>
      <c r="BE237" s="142"/>
      <c r="BF237" s="142"/>
      <c r="BG237" s="142"/>
    </row>
    <row r="238" s="142" customFormat="1" ht="25.800000000000001" customHeight="1">
      <c r="A238" s="988"/>
      <c r="B238" s="797" t="s">
        <v>315</v>
      </c>
      <c r="C238" s="539"/>
      <c r="D238" s="886" t="s">
        <v>520</v>
      </c>
      <c r="E238" s="886"/>
      <c r="F238" s="886"/>
      <c r="G238" s="886"/>
      <c r="H238" s="523"/>
      <c r="I238" s="673" t="s">
        <v>282</v>
      </c>
      <c r="J238" s="989" t="s">
        <v>521</v>
      </c>
      <c r="K238" s="266"/>
      <c r="L238" s="292" t="s">
        <v>282</v>
      </c>
      <c r="M238" s="266" t="s">
        <v>521</v>
      </c>
      <c r="N238" s="542"/>
      <c r="O238" s="408"/>
      <c r="P238" s="748"/>
      <c r="Q238" s="980" t="s">
        <v>515</v>
      </c>
      <c r="R238" s="971">
        <v>70</v>
      </c>
      <c r="S238" s="981">
        <v>49.100000000000001</v>
      </c>
      <c r="T238" s="982">
        <v>49.200000000000003</v>
      </c>
      <c r="U238" s="985" t="s">
        <v>522</v>
      </c>
      <c r="V238" s="986">
        <v>10</v>
      </c>
      <c r="W238" s="986">
        <v>49.399999999999999</v>
      </c>
      <c r="X238" s="987">
        <v>49.350000000000001</v>
      </c>
      <c r="Y238" s="361">
        <v>6</v>
      </c>
      <c r="Z238" s="361">
        <v>8.1999999999999993</v>
      </c>
      <c r="AA238" s="320">
        <v>7</v>
      </c>
      <c r="AB238" s="377"/>
      <c r="AC238" s="142"/>
      <c r="AD238" s="142"/>
      <c r="AE238" s="142"/>
      <c r="AF238" s="142"/>
      <c r="AG238" s="142"/>
      <c r="AH238" s="142"/>
      <c r="AI238" s="142"/>
      <c r="AJ238" s="142"/>
      <c r="AK238" s="142"/>
      <c r="AL238" s="142"/>
      <c r="AM238" s="142"/>
      <c r="AN238" s="142"/>
      <c r="AO238" s="142"/>
      <c r="AP238" s="142"/>
      <c r="AQ238" s="142"/>
      <c r="AR238" s="142"/>
      <c r="AS238" s="142"/>
      <c r="AT238" s="142"/>
      <c r="AU238" s="142"/>
      <c r="AV238" s="142"/>
      <c r="AW238" s="142"/>
      <c r="AX238" s="142"/>
      <c r="AY238" s="142"/>
      <c r="AZ238" s="142"/>
      <c r="BA238" s="142"/>
      <c r="BB238" s="142"/>
      <c r="BC238" s="142"/>
      <c r="BD238" s="142"/>
      <c r="BE238" s="142"/>
      <c r="BF238" s="142"/>
      <c r="BG238" s="142"/>
    </row>
    <row r="239" ht="25.800000000000001" customHeight="1">
      <c r="A239" s="277"/>
      <c r="B239" s="463"/>
      <c r="C239" s="990"/>
      <c r="D239" s="711" t="s">
        <v>510</v>
      </c>
      <c r="E239" s="711"/>
      <c r="F239" s="711"/>
      <c r="G239" s="699"/>
      <c r="H239" s="526">
        <v>0.25</v>
      </c>
      <c r="I239" s="527"/>
      <c r="J239" s="527"/>
      <c r="K239" s="528"/>
      <c r="L239" s="830"/>
      <c r="M239" s="874"/>
      <c r="N239" s="603"/>
      <c r="O239" s="604"/>
      <c r="P239" s="802"/>
      <c r="Q239" s="991"/>
      <c r="R239" s="992"/>
      <c r="S239" s="992"/>
      <c r="T239" s="982"/>
      <c r="U239" s="993"/>
      <c r="V239" s="994"/>
      <c r="W239" s="994"/>
      <c r="X239" s="995"/>
      <c r="Y239" s="320"/>
      <c r="Z239" s="319"/>
      <c r="AA239" s="361"/>
      <c r="AB239" s="996"/>
      <c r="AC239" s="142"/>
      <c r="AD239" s="142"/>
      <c r="AE239" s="142"/>
      <c r="AF239" s="142"/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  <c r="AQ239" s="142"/>
      <c r="AR239" s="142"/>
      <c r="AS239" s="142"/>
      <c r="AT239" s="142"/>
      <c r="AU239" s="142"/>
      <c r="AV239" s="142"/>
      <c r="AW239" s="142"/>
      <c r="AX239" s="142"/>
      <c r="AY239" s="142"/>
      <c r="AZ239" s="142"/>
      <c r="BA239" s="142"/>
      <c r="BB239" s="142"/>
      <c r="BC239" s="142"/>
      <c r="BD239" s="142"/>
      <c r="BE239" s="142"/>
      <c r="BF239" s="142"/>
      <c r="BG239" s="142"/>
    </row>
    <row r="240" ht="25.800000000000001" customHeight="1">
      <c r="A240" s="997"/>
      <c r="B240" s="470"/>
      <c r="C240" s="998"/>
      <c r="D240" s="388"/>
      <c r="E240" s="388"/>
      <c r="F240" s="388"/>
      <c r="G240" s="999"/>
      <c r="H240" s="1000"/>
      <c r="I240" s="1000"/>
      <c r="J240" s="1000"/>
      <c r="K240" s="367"/>
      <c r="L240" s="311" t="s">
        <v>424</v>
      </c>
      <c r="M240" s="498" t="s">
        <v>523</v>
      </c>
      <c r="N240" s="1001">
        <v>11</v>
      </c>
      <c r="O240" s="718">
        <v>0.29999999999999999</v>
      </c>
      <c r="P240" s="1002">
        <v>46.799999999999997</v>
      </c>
      <c r="Q240" s="1003" t="s">
        <v>524</v>
      </c>
      <c r="R240" s="1004">
        <v>55</v>
      </c>
      <c r="S240" s="554">
        <v>48.700000000000003</v>
      </c>
      <c r="T240" s="556">
        <v>49.100000000000001</v>
      </c>
      <c r="U240" s="958" t="s">
        <v>144</v>
      </c>
      <c r="V240" s="1005"/>
      <c r="W240" s="958"/>
      <c r="X240" s="1006"/>
      <c r="Y240" s="613">
        <v>6.2999999999999998</v>
      </c>
      <c r="Z240" s="613">
        <v>6.2999999999999998</v>
      </c>
      <c r="AA240" s="613">
        <v>6.3200000000000003</v>
      </c>
      <c r="AB240" s="996"/>
      <c r="AC240" s="142"/>
      <c r="AD240" s="142"/>
      <c r="AE240" s="142"/>
      <c r="AF240" s="142"/>
      <c r="AG240" s="142"/>
      <c r="AH240" s="142"/>
      <c r="AI240" s="142"/>
      <c r="AJ240" s="142"/>
      <c r="AK240" s="142"/>
      <c r="AL240" s="142"/>
      <c r="AM240" s="142"/>
      <c r="AN240" s="142"/>
      <c r="AO240" s="142"/>
      <c r="AP240" s="142"/>
      <c r="AQ240" s="142"/>
      <c r="AR240" s="142"/>
      <c r="AS240" s="142"/>
      <c r="AT240" s="142"/>
      <c r="AU240" s="142"/>
      <c r="AV240" s="142"/>
      <c r="AW240" s="142"/>
      <c r="AX240" s="142"/>
      <c r="AY240" s="142"/>
      <c r="AZ240" s="142"/>
      <c r="BA240" s="142"/>
      <c r="BB240" s="142"/>
      <c r="BC240" s="142"/>
      <c r="BD240" s="142"/>
      <c r="BE240" s="142"/>
      <c r="BF240" s="142"/>
      <c r="BG240" s="142"/>
    </row>
    <row r="241" ht="25.800000000000001" customHeight="1">
      <c r="A241" s="997"/>
      <c r="B241" s="470"/>
      <c r="C241" s="998"/>
      <c r="D241" s="388"/>
      <c r="E241" s="388"/>
      <c r="F241" s="388"/>
      <c r="G241" s="999"/>
      <c r="H241" s="1000"/>
      <c r="I241" s="1000"/>
      <c r="J241" s="1000"/>
      <c r="K241" s="367"/>
      <c r="L241" s="1007"/>
      <c r="M241" s="1007"/>
      <c r="N241" s="1008">
        <v>12</v>
      </c>
      <c r="O241" s="1009">
        <v>0.29999999999999999</v>
      </c>
      <c r="P241" s="1010">
        <v>46.600000000000001</v>
      </c>
      <c r="Q241" s="1011"/>
      <c r="R241" s="1012"/>
      <c r="S241" s="1013"/>
      <c r="T241" s="1014"/>
      <c r="U241" s="1015"/>
      <c r="V241" s="1016"/>
      <c r="W241" s="1016"/>
      <c r="X241" s="1017"/>
      <c r="Y241" s="551"/>
      <c r="Z241" s="551"/>
      <c r="AA241" s="320"/>
      <c r="AB241" s="996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Q241" s="142"/>
      <c r="AR241" s="142"/>
      <c r="AS241" s="142"/>
      <c r="AT241" s="142"/>
      <c r="AU241" s="142"/>
      <c r="AV241" s="142"/>
      <c r="AW241" s="142"/>
      <c r="AX241" s="142"/>
      <c r="AY241" s="142"/>
      <c r="AZ241" s="142"/>
      <c r="BA241" s="142"/>
      <c r="BB241" s="142"/>
      <c r="BC241" s="142"/>
      <c r="BD241" s="142"/>
      <c r="BE241" s="142"/>
      <c r="BF241" s="142"/>
      <c r="BG241" s="142"/>
    </row>
    <row r="242" ht="25.800000000000001" customHeight="1">
      <c r="A242" s="997"/>
      <c r="B242" s="470"/>
      <c r="C242" s="998"/>
      <c r="D242" s="388"/>
      <c r="E242" s="388"/>
      <c r="F242" s="388"/>
      <c r="G242" s="999"/>
      <c r="H242" s="1000"/>
      <c r="I242" s="1000"/>
      <c r="J242" s="1000"/>
      <c r="K242" s="367"/>
      <c r="L242" s="297" t="s">
        <v>316</v>
      </c>
      <c r="M242" s="266" t="s">
        <v>525</v>
      </c>
      <c r="N242" s="1018">
        <v>13</v>
      </c>
      <c r="O242" s="408">
        <v>0.29999999999999999</v>
      </c>
      <c r="P242" s="1019">
        <v>46.5</v>
      </c>
      <c r="Q242" s="646" t="s">
        <v>225</v>
      </c>
      <c r="R242" s="559">
        <v>70</v>
      </c>
      <c r="S242" s="555">
        <v>48.700000000000003</v>
      </c>
      <c r="T242" s="641">
        <v>49.100000000000001</v>
      </c>
      <c r="U242" s="1020" t="s">
        <v>526</v>
      </c>
      <c r="V242" s="1021">
        <v>26</v>
      </c>
      <c r="W242" s="1021">
        <v>49.399999999999999</v>
      </c>
      <c r="X242" s="1022">
        <v>49.380000000000003</v>
      </c>
      <c r="Y242" s="417">
        <v>4.5</v>
      </c>
      <c r="Z242" s="417">
        <v>5.2000000000000002</v>
      </c>
      <c r="AA242" s="417">
        <v>4.5</v>
      </c>
      <c r="AB242" s="367"/>
      <c r="AC242" s="142"/>
      <c r="AD242" s="142"/>
      <c r="AE242" s="142"/>
      <c r="AF242" s="142"/>
      <c r="AG242" s="142"/>
      <c r="AH242" s="142"/>
      <c r="AI242" s="142"/>
      <c r="AJ242" s="142"/>
      <c r="AK242" s="142"/>
      <c r="AL242" s="142"/>
      <c r="AM242" s="142"/>
      <c r="AN242" s="142"/>
      <c r="AO242" s="142"/>
      <c r="AP242" s="142"/>
      <c r="AQ242" s="142"/>
      <c r="AR242" s="142"/>
      <c r="AS242" s="142"/>
      <c r="AT242" s="142"/>
      <c r="AU242" s="142"/>
      <c r="AV242" s="142"/>
      <c r="AW242" s="142"/>
      <c r="AX242" s="142"/>
      <c r="AY242" s="142"/>
      <c r="AZ242" s="142"/>
      <c r="BA242" s="142"/>
      <c r="BB242" s="142"/>
      <c r="BC242" s="142"/>
      <c r="BD242" s="142"/>
      <c r="BE242" s="142"/>
      <c r="BF242" s="142"/>
      <c r="BG242" s="142"/>
    </row>
    <row r="243" ht="25.800000000000001" customHeight="1">
      <c r="A243" s="997"/>
      <c r="B243" s="470"/>
      <c r="C243" s="998"/>
      <c r="D243" s="388"/>
      <c r="E243" s="388"/>
      <c r="F243" s="388"/>
      <c r="G243" s="999"/>
      <c r="H243" s="1000"/>
      <c r="I243" s="1000"/>
      <c r="J243" s="1000"/>
      <c r="K243" s="367"/>
      <c r="L243" s="1023"/>
      <c r="M243" s="292" t="s">
        <v>527</v>
      </c>
      <c r="N243" s="1018"/>
      <c r="O243" s="408"/>
      <c r="P243" s="1019"/>
      <c r="Q243" s="646" t="s">
        <v>225</v>
      </c>
      <c r="R243" s="559">
        <v>70</v>
      </c>
      <c r="S243" s="555">
        <v>48.700000000000003</v>
      </c>
      <c r="T243" s="641">
        <v>49.100000000000001</v>
      </c>
      <c r="U243" s="1020" t="s">
        <v>526</v>
      </c>
      <c r="V243" s="1021">
        <v>25</v>
      </c>
      <c r="W243" s="1021">
        <v>49.399999999999999</v>
      </c>
      <c r="X243" s="1022">
        <v>49.380000000000003</v>
      </c>
      <c r="Y243" s="480"/>
      <c r="Z243" s="480"/>
      <c r="AA243" s="480"/>
      <c r="AB243" s="1024"/>
      <c r="AC243" s="142"/>
      <c r="AD243" s="142"/>
      <c r="AE243" s="142"/>
      <c r="AF243" s="142"/>
      <c r="AG243" s="142"/>
      <c r="AH243" s="142"/>
      <c r="AI243" s="142"/>
      <c r="AJ243" s="142"/>
      <c r="AK243" s="142"/>
      <c r="AL243" s="142"/>
      <c r="AM243" s="142"/>
      <c r="AN243" s="142"/>
      <c r="AO243" s="142"/>
      <c r="AP243" s="142"/>
      <c r="AQ243" s="142"/>
      <c r="AR243" s="142"/>
      <c r="AS243" s="142"/>
      <c r="AT243" s="142"/>
      <c r="AU243" s="142"/>
      <c r="AV243" s="142"/>
      <c r="AW243" s="142"/>
      <c r="AX243" s="142"/>
      <c r="AY243" s="142"/>
      <c r="AZ243" s="142"/>
      <c r="BA243" s="142"/>
      <c r="BB243" s="142"/>
      <c r="BC243" s="142"/>
      <c r="BD243" s="142"/>
      <c r="BE243" s="142"/>
      <c r="BF243" s="142"/>
      <c r="BG243" s="142"/>
    </row>
    <row r="244" ht="25.800000000000001" customHeight="1">
      <c r="A244" s="997"/>
      <c r="B244" s="470"/>
      <c r="C244" s="998"/>
      <c r="D244" s="388"/>
      <c r="E244" s="388"/>
      <c r="F244" s="388"/>
      <c r="G244" s="999"/>
      <c r="H244" s="1000"/>
      <c r="I244" s="1000"/>
      <c r="J244" s="1000"/>
      <c r="K244" s="367"/>
      <c r="L244" s="1023"/>
      <c r="M244" s="292" t="s">
        <v>528</v>
      </c>
      <c r="N244" s="1018"/>
      <c r="O244" s="408"/>
      <c r="P244" s="1019"/>
      <c r="Q244" s="646" t="s">
        <v>225</v>
      </c>
      <c r="R244" s="559">
        <v>70</v>
      </c>
      <c r="S244" s="555">
        <v>48.700000000000003</v>
      </c>
      <c r="T244" s="641">
        <v>49.100000000000001</v>
      </c>
      <c r="U244" s="1020" t="s">
        <v>526</v>
      </c>
      <c r="V244" s="1021">
        <v>24</v>
      </c>
      <c r="W244" s="1021">
        <v>49.399999999999999</v>
      </c>
      <c r="X244" s="1022">
        <v>49.380000000000003</v>
      </c>
      <c r="Y244" s="480"/>
      <c r="Z244" s="480"/>
      <c r="AA244" s="480"/>
      <c r="AB244" s="1024"/>
      <c r="AC244" s="142"/>
      <c r="AD244" s="142"/>
      <c r="AE244" s="142"/>
      <c r="AF244" s="142"/>
      <c r="AG244" s="142"/>
      <c r="AH244" s="142"/>
      <c r="AI244" s="142"/>
      <c r="AJ244" s="142"/>
      <c r="AK244" s="142"/>
      <c r="AL244" s="142"/>
      <c r="AM244" s="142"/>
      <c r="AN244" s="142"/>
      <c r="AO244" s="142"/>
      <c r="AP244" s="142"/>
      <c r="AQ244" s="142"/>
      <c r="AR244" s="142"/>
      <c r="AS244" s="142"/>
      <c r="AT244" s="142"/>
      <c r="AU244" s="142"/>
      <c r="AV244" s="142"/>
      <c r="AW244" s="142"/>
      <c r="AX244" s="142"/>
      <c r="AY244" s="142"/>
      <c r="AZ244" s="142"/>
      <c r="BA244" s="142"/>
      <c r="BB244" s="142"/>
      <c r="BC244" s="142"/>
      <c r="BD244" s="142"/>
      <c r="BE244" s="142"/>
      <c r="BF244" s="142"/>
      <c r="BG244" s="142"/>
    </row>
    <row r="245" ht="25.800000000000001" customHeight="1">
      <c r="A245" s="997"/>
      <c r="B245" s="470"/>
      <c r="C245" s="998"/>
      <c r="D245" s="388"/>
      <c r="E245" s="388"/>
      <c r="F245" s="388"/>
      <c r="G245" s="999"/>
      <c r="H245" s="1000"/>
      <c r="I245" s="1000"/>
      <c r="J245" s="1000"/>
      <c r="K245" s="367"/>
      <c r="L245" s="1025"/>
      <c r="M245" s="292" t="s">
        <v>529</v>
      </c>
      <c r="N245" s="1018"/>
      <c r="O245" s="408"/>
      <c r="P245" s="1019"/>
      <c r="Q245" s="646" t="s">
        <v>225</v>
      </c>
      <c r="R245" s="559">
        <v>70</v>
      </c>
      <c r="S245" s="555">
        <v>48.700000000000003</v>
      </c>
      <c r="T245" s="641">
        <v>49.100000000000001</v>
      </c>
      <c r="U245" s="1020" t="s">
        <v>526</v>
      </c>
      <c r="V245" s="1021">
        <v>23</v>
      </c>
      <c r="W245" s="1021">
        <v>49.399999999999999</v>
      </c>
      <c r="X245" s="1022">
        <v>49.380000000000003</v>
      </c>
      <c r="Y245" s="472"/>
      <c r="Z245" s="472"/>
      <c r="AA245" s="472"/>
      <c r="AB245" s="1026"/>
      <c r="AC245" s="142"/>
      <c r="AD245" s="142"/>
      <c r="AE245" s="142"/>
      <c r="AF245" s="142"/>
      <c r="AG245" s="142"/>
      <c r="AH245" s="142"/>
      <c r="AI245" s="142"/>
      <c r="AJ245" s="142"/>
      <c r="AK245" s="142"/>
      <c r="AL245" s="142"/>
      <c r="AM245" s="142"/>
      <c r="AN245" s="142"/>
      <c r="AO245" s="142"/>
      <c r="AP245" s="142"/>
      <c r="AQ245" s="142"/>
      <c r="AR245" s="142"/>
      <c r="AS245" s="142"/>
      <c r="AT245" s="142"/>
      <c r="AU245" s="142"/>
      <c r="AV245" s="142"/>
      <c r="AW245" s="142"/>
      <c r="AX245" s="142"/>
      <c r="AY245" s="142"/>
      <c r="AZ245" s="142"/>
      <c r="BA245" s="142"/>
      <c r="BB245" s="142"/>
      <c r="BC245" s="142"/>
      <c r="BD245" s="142"/>
      <c r="BE245" s="142"/>
      <c r="BF245" s="142"/>
      <c r="BG245" s="142"/>
    </row>
    <row r="246" ht="25.800000000000001" customHeight="1">
      <c r="A246" s="1027"/>
      <c r="B246" s="470"/>
      <c r="C246" s="998"/>
      <c r="D246" s="388"/>
      <c r="E246" s="388"/>
      <c r="F246" s="388"/>
      <c r="G246" s="999"/>
      <c r="H246" s="1000"/>
      <c r="I246" s="1000"/>
      <c r="J246" s="1000"/>
      <c r="K246" s="367"/>
      <c r="L246" s="830"/>
      <c r="M246" s="874"/>
      <c r="N246" s="1028"/>
      <c r="O246" s="604"/>
      <c r="P246" s="1029"/>
      <c r="Q246" s="1030"/>
      <c r="R246" s="1031"/>
      <c r="S246" s="1031"/>
      <c r="T246" s="1032"/>
      <c r="U246" s="1033"/>
      <c r="V246" s="1034"/>
      <c r="W246" s="1034"/>
      <c r="X246" s="1035"/>
      <c r="Y246" s="613"/>
      <c r="Z246" s="320"/>
      <c r="AA246" s="613"/>
      <c r="AB246" s="996"/>
      <c r="AC246" s="142"/>
      <c r="AD246" s="142"/>
      <c r="AE246" s="142"/>
      <c r="AF246" s="142"/>
      <c r="AG246" s="142"/>
      <c r="AH246" s="142"/>
      <c r="AI246" s="142"/>
      <c r="AJ246" s="142"/>
      <c r="AK246" s="142"/>
      <c r="AL246" s="142"/>
      <c r="AM246" s="142"/>
      <c r="AN246" s="142"/>
      <c r="AO246" s="142"/>
      <c r="AP246" s="142"/>
      <c r="AQ246" s="142"/>
      <c r="AR246" s="142"/>
      <c r="AS246" s="142"/>
      <c r="AT246" s="142"/>
      <c r="AU246" s="142"/>
      <c r="AV246" s="142"/>
      <c r="AW246" s="142"/>
      <c r="AX246" s="142"/>
      <c r="AY246" s="142"/>
      <c r="AZ246" s="142"/>
      <c r="BA246" s="142"/>
      <c r="BB246" s="142"/>
      <c r="BC246" s="142"/>
      <c r="BD246" s="142"/>
      <c r="BE246" s="142"/>
      <c r="BF246" s="142"/>
      <c r="BG246" s="142"/>
    </row>
    <row r="247" ht="25.800000000000001" customHeight="1">
      <c r="A247" s="1027"/>
      <c r="B247" s="1036"/>
      <c r="C247" s="1037"/>
      <c r="D247" s="1038"/>
      <c r="E247" s="1039"/>
      <c r="F247" s="1039"/>
      <c r="G247" s="1039"/>
      <c r="H247" s="618"/>
      <c r="I247" s="618"/>
      <c r="J247" s="618"/>
      <c r="K247" s="1040"/>
      <c r="L247" s="1041"/>
      <c r="M247" s="1041"/>
      <c r="N247" s="1042"/>
      <c r="O247" s="1043"/>
      <c r="P247" s="1044"/>
      <c r="Q247" s="1045"/>
      <c r="R247" s="1046"/>
      <c r="S247" s="1046"/>
      <c r="T247" s="1046"/>
      <c r="U247" s="1047"/>
      <c r="V247" s="1048"/>
      <c r="W247" s="1048"/>
      <c r="X247" s="1044"/>
      <c r="Y247" s="1041">
        <f>SUM(Y16:Y246)</f>
        <v>281.20500000000004</v>
      </c>
      <c r="Z247" s="1041">
        <f>SUM(Z16:Z246)</f>
        <v>325.24719999999996</v>
      </c>
      <c r="AA247" s="1041">
        <f>SUM(AA16:AA246)</f>
        <v>328.08279999999985</v>
      </c>
      <c r="AB247" s="1049"/>
      <c r="AC247" s="142"/>
      <c r="AD247" s="142"/>
      <c r="AE247" s="142"/>
      <c r="AF247" s="142"/>
      <c r="AG247" s="142"/>
      <c r="AH247" s="142"/>
      <c r="AI247" s="142"/>
      <c r="AJ247" s="142"/>
      <c r="AK247" s="142"/>
      <c r="AL247" s="142"/>
      <c r="AM247" s="142"/>
      <c r="AN247" s="142"/>
      <c r="AO247" s="142"/>
      <c r="AP247" s="142"/>
      <c r="AQ247" s="142"/>
      <c r="AR247" s="142"/>
      <c r="AS247" s="142"/>
      <c r="AT247" s="142"/>
      <c r="AU247" s="142"/>
      <c r="AV247" s="142"/>
      <c r="AW247" s="142"/>
      <c r="AX247" s="142"/>
      <c r="AY247" s="142"/>
      <c r="AZ247" s="142"/>
      <c r="BA247" s="142"/>
      <c r="BB247" s="142"/>
      <c r="BC247" s="142"/>
      <c r="BD247" s="142"/>
      <c r="BE247" s="142"/>
      <c r="BF247" s="142"/>
      <c r="BG247" s="142"/>
    </row>
    <row r="248" ht="25.800000000000001" hidden="1" customHeight="1">
      <c r="A248" s="1050"/>
      <c r="B248" s="22"/>
      <c r="C248" s="143"/>
      <c r="D248" s="22"/>
      <c r="E248" s="22"/>
      <c r="F248" s="22"/>
      <c r="G248" s="22"/>
      <c r="H248" s="309">
        <v>409.32295384615389</v>
      </c>
      <c r="I248" s="309"/>
      <c r="J248" s="309"/>
      <c r="K248" s="310"/>
      <c r="L248" s="1051"/>
      <c r="M248" s="1051"/>
      <c r="N248" s="1052"/>
      <c r="O248" s="1052"/>
      <c r="P248" s="1052"/>
      <c r="Q248" s="1053"/>
      <c r="R248" s="1053"/>
      <c r="S248" s="1053"/>
      <c r="T248" s="1053"/>
      <c r="U248" s="1054"/>
      <c r="V248" s="1055"/>
      <c r="W248" s="1055"/>
      <c r="X248" s="1055"/>
      <c r="Y248" s="1056">
        <f>Y247-Y17-Y18-Y19-Y20-Y21-Y28-Y35-Y42-Y43-Y49-Y50-Y56</f>
        <v>264.37000000000006</v>
      </c>
      <c r="Z248" s="1056">
        <f>Z247-Z17-Z18-Z19-Z20-Z21-Z28-Z35-Z42-Z43-Z49-Z50-Z56</f>
        <v>304.93599999999998</v>
      </c>
      <c r="AA248" s="1056">
        <f>AA247-AA17-AA18-AA19-AA20-AA21-AA28-AA35-AA42-AA43-AA49-AA50-AA56</f>
        <v>302.05099999999987</v>
      </c>
      <c r="AB248" s="1057"/>
      <c r="AC248" s="142"/>
      <c r="AD248" s="142"/>
      <c r="AE248" s="142"/>
      <c r="AF248" s="142"/>
      <c r="AG248" s="142"/>
      <c r="AH248" s="142"/>
      <c r="AI248" s="142"/>
      <c r="AJ248" s="142"/>
      <c r="AK248" s="142"/>
      <c r="AL248" s="142"/>
      <c r="AM248" s="142"/>
      <c r="AN248" s="142"/>
      <c r="AO248" s="142"/>
      <c r="AP248" s="142"/>
      <c r="AQ248" s="142"/>
      <c r="AR248" s="142"/>
      <c r="AS248" s="142"/>
      <c r="AT248" s="142"/>
      <c r="AU248" s="142"/>
      <c r="AV248" s="142"/>
      <c r="AW248" s="142"/>
      <c r="AX248" s="142"/>
      <c r="AY248" s="142"/>
      <c r="AZ248" s="142"/>
      <c r="BA248" s="142"/>
      <c r="BB248" s="142"/>
      <c r="BC248" s="142"/>
      <c r="BD248" s="142"/>
      <c r="BE248" s="142"/>
      <c r="BF248" s="142"/>
      <c r="BG248" s="142"/>
    </row>
    <row r="249" ht="25.800000000000001" customHeight="1">
      <c r="A249" s="1027"/>
      <c r="B249" s="22"/>
      <c r="C249" s="143"/>
      <c r="D249" s="22"/>
      <c r="E249" s="22"/>
      <c r="F249" s="22"/>
      <c r="G249" s="22"/>
      <c r="H249" s="309">
        <v>418.99200000000002</v>
      </c>
      <c r="I249" s="309"/>
      <c r="J249" s="309"/>
      <c r="K249" s="310"/>
      <c r="L249" s="842"/>
      <c r="M249" s="1058"/>
      <c r="N249" s="1059"/>
      <c r="O249" s="1059"/>
      <c r="P249" s="1060"/>
      <c r="Q249" s="380"/>
      <c r="R249" s="1061"/>
      <c r="S249" s="1061"/>
      <c r="T249" s="1061"/>
      <c r="U249" s="1062"/>
      <c r="V249" s="1063"/>
      <c r="W249" s="1063"/>
      <c r="X249" s="1063"/>
      <c r="Y249" s="1064">
        <f>Y247*100/AC11</f>
        <v>50.258257077495003</v>
      </c>
      <c r="Z249" s="1064">
        <f>Z247*100/AD11</f>
        <v>50.192469135802469</v>
      </c>
      <c r="AA249" s="1064">
        <f>AA247*100/AE11</f>
        <v>50.260861572400245</v>
      </c>
      <c r="AB249" s="1065"/>
      <c r="AC249" s="142"/>
      <c r="AD249" s="142"/>
      <c r="AE249" s="142"/>
      <c r="AF249" s="142"/>
      <c r="AG249" s="142"/>
      <c r="AH249" s="142"/>
      <c r="AI249" s="142"/>
      <c r="AJ249" s="142"/>
      <c r="AK249" s="142"/>
      <c r="AL249" s="142"/>
      <c r="AM249" s="142"/>
      <c r="AN249" s="142"/>
      <c r="AO249" s="142"/>
      <c r="AP249" s="142"/>
      <c r="AQ249" s="142"/>
      <c r="AR249" s="142"/>
      <c r="AS249" s="142"/>
      <c r="AT249" s="142"/>
      <c r="AU249" s="142"/>
      <c r="AV249" s="142"/>
      <c r="AW249" s="142"/>
      <c r="AX249" s="142"/>
      <c r="AY249" s="142"/>
      <c r="AZ249" s="142"/>
      <c r="BA249" s="142"/>
      <c r="BB249" s="142"/>
      <c r="BC249" s="142"/>
      <c r="BD249" s="142"/>
      <c r="BE249" s="142"/>
      <c r="BF249" s="142"/>
      <c r="BG249" s="142"/>
    </row>
    <row r="250" ht="25.800000000000001" hidden="1" customHeight="1">
      <c r="A250" s="1027"/>
      <c r="B250" s="1066"/>
      <c r="C250" s="1066"/>
      <c r="D250" s="1066"/>
      <c r="E250" s="1066"/>
      <c r="F250" s="1066"/>
      <c r="G250" s="1066"/>
      <c r="H250" s="1067">
        <v>9.669046153846125</v>
      </c>
      <c r="I250" s="1067"/>
      <c r="J250" s="1067"/>
      <c r="K250" s="367"/>
      <c r="L250" s="1068"/>
      <c r="M250" s="842"/>
      <c r="N250" s="1059"/>
      <c r="O250" s="1059"/>
      <c r="P250" s="1069"/>
      <c r="Q250" s="1070"/>
      <c r="R250" s="162"/>
      <c r="S250" s="162"/>
      <c r="T250" s="162"/>
      <c r="U250" s="1062"/>
      <c r="V250" s="1063"/>
      <c r="W250" s="1063"/>
      <c r="X250" s="1063"/>
      <c r="Y250" s="1071">
        <f>Y97+Y109+Y145+Y174+Y181+Y182+Y215</f>
        <v>49.100000000000001</v>
      </c>
      <c r="Z250" s="1071">
        <f>Z97+Z109+Z145+Z174+Z181+Z182+Z215</f>
        <v>50.5</v>
      </c>
      <c r="AA250" s="1071">
        <f>AA97+AA109+AA145+AA174+AA181+AA182+AA215</f>
        <v>49.870000000000005</v>
      </c>
      <c r="AB250" s="1072"/>
      <c r="AC250" s="142"/>
      <c r="AD250" s="142"/>
      <c r="AE250" s="142"/>
      <c r="AF250" s="142"/>
      <c r="AG250" s="142"/>
      <c r="AH250" s="142"/>
      <c r="AI250" s="142"/>
      <c r="AJ250" s="142"/>
      <c r="AK250" s="142"/>
      <c r="AL250" s="142"/>
      <c r="AM250" s="142"/>
      <c r="AN250" s="142"/>
      <c r="AO250" s="142"/>
      <c r="AP250" s="142"/>
      <c r="AQ250" s="142"/>
      <c r="AR250" s="142"/>
      <c r="AS250" s="142"/>
      <c r="AT250" s="142"/>
      <c r="AU250" s="142"/>
      <c r="AV250" s="142"/>
      <c r="AW250" s="142"/>
      <c r="AX250" s="142"/>
      <c r="AY250" s="142"/>
      <c r="AZ250" s="142"/>
      <c r="BA250" s="142"/>
      <c r="BB250" s="142"/>
      <c r="BC250" s="142"/>
      <c r="BD250" s="142"/>
      <c r="BE250" s="142"/>
      <c r="BF250" s="142"/>
      <c r="BG250" s="142"/>
    </row>
    <row r="251" ht="25.800000000000001" hidden="1" customHeight="1">
      <c r="A251" s="142"/>
      <c r="B251" s="22"/>
      <c r="C251" s="143"/>
      <c r="D251" s="22"/>
      <c r="E251" s="22"/>
      <c r="F251" s="22"/>
      <c r="G251" s="22"/>
      <c r="H251" s="366"/>
      <c r="I251" s="366"/>
      <c r="J251" s="366"/>
      <c r="K251" s="367"/>
      <c r="L251" s="162"/>
      <c r="M251" s="162"/>
      <c r="N251" s="1061"/>
      <c r="O251" s="1061"/>
      <c r="P251" s="1061"/>
      <c r="Q251" s="380"/>
      <c r="R251" s="1061"/>
      <c r="S251" s="1061"/>
      <c r="T251" s="1061"/>
      <c r="U251" s="1073"/>
      <c r="V251" s="1073"/>
      <c r="W251" s="1073"/>
      <c r="X251" s="1073"/>
      <c r="Y251" s="1073"/>
      <c r="Z251" s="1073"/>
      <c r="AA251" s="1073"/>
      <c r="AB251" s="1074"/>
      <c r="AC251" s="142"/>
      <c r="AD251" s="142"/>
      <c r="AE251" s="142"/>
      <c r="AF251" s="142"/>
      <c r="AG251" s="142"/>
      <c r="AH251" s="142"/>
      <c r="AI251" s="142"/>
      <c r="AJ251" s="142"/>
      <c r="AK251" s="142"/>
      <c r="AL251" s="142"/>
      <c r="AM251" s="142"/>
      <c r="AN251" s="142"/>
      <c r="AO251" s="142"/>
      <c r="AP251" s="142"/>
      <c r="AQ251" s="142"/>
      <c r="AR251" s="142"/>
      <c r="AS251" s="142"/>
      <c r="AT251" s="142"/>
      <c r="AU251" s="142"/>
      <c r="AV251" s="142"/>
      <c r="AW251" s="142"/>
      <c r="AX251" s="142"/>
      <c r="AY251" s="142"/>
      <c r="AZ251" s="142"/>
      <c r="BA251" s="142"/>
      <c r="BB251" s="142"/>
      <c r="BC251" s="142"/>
      <c r="BD251" s="142"/>
      <c r="BE251" s="142"/>
      <c r="BF251" s="142"/>
      <c r="BG251" s="142"/>
    </row>
    <row r="252" ht="25.800000000000001" customHeight="1">
      <c r="A252" s="142"/>
      <c r="B252" s="22"/>
      <c r="C252" s="143"/>
      <c r="D252" s="1075"/>
      <c r="E252" s="22"/>
      <c r="F252" s="22"/>
      <c r="G252" s="22"/>
      <c r="H252" s="38"/>
      <c r="I252" s="38"/>
      <c r="J252" s="38"/>
      <c r="K252" s="182"/>
      <c r="L252" s="162"/>
      <c r="M252" s="162"/>
      <c r="N252" s="1061"/>
      <c r="O252" s="1061"/>
      <c r="P252" s="1061"/>
      <c r="Q252" s="380"/>
      <c r="R252" s="1061"/>
      <c r="S252" s="1061"/>
      <c r="T252" s="1061"/>
      <c r="U252" s="1073"/>
      <c r="V252" s="1073"/>
      <c r="W252" s="1073"/>
      <c r="X252" s="1073"/>
      <c r="Y252" s="1060"/>
      <c r="Z252" s="1060"/>
      <c r="AA252" s="1060"/>
      <c r="AB252" s="1076"/>
      <c r="AC252" s="142"/>
      <c r="AD252" s="142"/>
      <c r="AE252" s="142"/>
      <c r="AF252" s="142"/>
      <c r="AG252" s="142"/>
      <c r="AH252" s="142"/>
      <c r="AI252" s="142"/>
      <c r="AJ252" s="142"/>
      <c r="AK252" s="142"/>
      <c r="AL252" s="142"/>
      <c r="AM252" s="142"/>
      <c r="AN252" s="142"/>
      <c r="AO252" s="142"/>
      <c r="AP252" s="142"/>
      <c r="AQ252" s="142"/>
      <c r="AR252" s="142"/>
      <c r="AS252" s="142"/>
      <c r="AT252" s="142"/>
      <c r="AU252" s="142"/>
      <c r="AV252" s="142"/>
      <c r="AW252" s="142"/>
      <c r="AX252" s="142"/>
      <c r="AY252" s="142"/>
      <c r="AZ252" s="142"/>
      <c r="BA252" s="142"/>
      <c r="BB252" s="142"/>
      <c r="BC252" s="142"/>
      <c r="BD252" s="142"/>
      <c r="BE252" s="142"/>
      <c r="BF252" s="142"/>
      <c r="BG252" s="142"/>
    </row>
    <row r="253" ht="25.800000000000001" customHeight="1">
      <c r="A253" s="142"/>
      <c r="B253" s="178" t="s">
        <v>119</v>
      </c>
      <c r="C253" s="1077"/>
      <c r="D253" s="1078" t="s">
        <v>119</v>
      </c>
      <c r="E253" s="1079"/>
      <c r="F253" s="1079"/>
      <c r="G253" s="1079" t="s">
        <v>530</v>
      </c>
      <c r="H253" s="1080" t="s">
        <v>531</v>
      </c>
      <c r="I253" s="1081"/>
      <c r="J253" s="1081"/>
      <c r="K253" s="1082"/>
      <c r="L253" s="1083" t="s">
        <v>532</v>
      </c>
      <c r="M253" s="1084"/>
      <c r="N253" s="1084"/>
      <c r="O253" s="1084"/>
      <c r="P253" s="1084"/>
      <c r="Q253" s="1085"/>
      <c r="R253" s="1084"/>
      <c r="S253" s="1084"/>
      <c r="T253" s="1084"/>
      <c r="U253" s="1084"/>
      <c r="V253" s="1084"/>
      <c r="W253" s="1084"/>
      <c r="X253" s="1084"/>
      <c r="Y253" s="1084"/>
      <c r="Z253" s="1084"/>
      <c r="AA253" s="1084"/>
      <c r="AB253" s="1086"/>
      <c r="AC253" s="142"/>
      <c r="AD253" s="142"/>
      <c r="AE253" s="142"/>
      <c r="AF253" s="142"/>
      <c r="AG253" s="142"/>
      <c r="AH253" s="142"/>
      <c r="AI253" s="142"/>
      <c r="AJ253" s="142"/>
      <c r="AK253" s="142"/>
      <c r="AL253" s="142"/>
      <c r="AM253" s="142"/>
      <c r="AN253" s="142"/>
      <c r="AO253" s="142"/>
      <c r="AP253" s="142"/>
      <c r="AQ253" s="142"/>
      <c r="AR253" s="142"/>
      <c r="AS253" s="142"/>
      <c r="AT253" s="142"/>
      <c r="AU253" s="142"/>
      <c r="AV253" s="142"/>
      <c r="AW253" s="142"/>
      <c r="AX253" s="142"/>
      <c r="AY253" s="142"/>
      <c r="AZ253" s="142"/>
      <c r="BA253" s="142"/>
      <c r="BB253" s="142"/>
      <c r="BC253" s="142"/>
      <c r="BD253" s="142"/>
      <c r="BE253" s="142"/>
      <c r="BF253" s="142"/>
      <c r="BG253" s="142"/>
    </row>
    <row r="254" s="142" customFormat="1" ht="25.800000000000001" customHeight="1">
      <c r="A254" s="142"/>
      <c r="B254" s="1087"/>
      <c r="C254" s="1088"/>
      <c r="D254" s="1089"/>
      <c r="E254" s="1090"/>
      <c r="F254" s="1090"/>
      <c r="G254" s="1091"/>
      <c r="H254" s="1092"/>
      <c r="I254" s="1093"/>
      <c r="J254" s="1093"/>
      <c r="K254" s="182"/>
      <c r="L254" s="406" t="s">
        <v>533</v>
      </c>
      <c r="M254" s="406" t="s">
        <v>534</v>
      </c>
      <c r="N254" s="1094"/>
      <c r="O254" s="1095"/>
      <c r="P254" s="1096"/>
      <c r="Q254" s="1097">
        <v>1</v>
      </c>
      <c r="R254" s="360">
        <v>5</v>
      </c>
      <c r="S254" s="360">
        <v>49.100000000000001</v>
      </c>
      <c r="T254" s="1098">
        <v>49.200000000000003</v>
      </c>
      <c r="U254" s="301" t="s">
        <v>535</v>
      </c>
      <c r="V254" s="303">
        <v>69</v>
      </c>
      <c r="W254" s="303">
        <v>49.700000000000003</v>
      </c>
      <c r="X254" s="1099">
        <v>49.600000000000001</v>
      </c>
      <c r="Y254" s="561">
        <v>0.31</v>
      </c>
      <c r="Z254" s="561">
        <v>0.42999999999999999</v>
      </c>
      <c r="AA254" s="330">
        <v>0.40000000000000002</v>
      </c>
      <c r="AB254" s="476"/>
      <c r="AC254" s="142"/>
      <c r="AD254" s="142"/>
      <c r="AE254" s="142"/>
      <c r="AF254" s="142"/>
      <c r="AG254" s="142"/>
      <c r="AH254" s="142"/>
      <c r="AI254" s="142"/>
      <c r="AJ254" s="142"/>
      <c r="AK254" s="142"/>
      <c r="AL254" s="142"/>
      <c r="AM254" s="142"/>
      <c r="AN254" s="142"/>
      <c r="AO254" s="142"/>
      <c r="AP254" s="142"/>
      <c r="AQ254" s="142"/>
      <c r="AR254" s="142"/>
      <c r="AS254" s="142"/>
      <c r="AT254" s="142"/>
      <c r="AU254" s="142"/>
      <c r="AV254" s="142"/>
      <c r="AW254" s="142"/>
      <c r="AX254" s="142"/>
      <c r="AY254" s="142"/>
      <c r="AZ254" s="142"/>
      <c r="BA254" s="142"/>
      <c r="BB254" s="142"/>
      <c r="BC254" s="142"/>
      <c r="BD254" s="142"/>
      <c r="BE254" s="142"/>
      <c r="BF254" s="142"/>
      <c r="BG254" s="142"/>
    </row>
    <row r="255" s="142" customFormat="1" ht="25.800000000000001" customHeight="1">
      <c r="A255" s="142"/>
      <c r="B255" s="1087"/>
      <c r="C255" s="1088"/>
      <c r="D255" s="1089"/>
      <c r="E255" s="1090"/>
      <c r="F255" s="1090"/>
      <c r="G255" s="1091"/>
      <c r="H255" s="1092"/>
      <c r="I255" s="1093"/>
      <c r="J255" s="1093"/>
      <c r="K255" s="182"/>
      <c r="L255" s="266" t="s">
        <v>536</v>
      </c>
      <c r="M255" s="266" t="s">
        <v>537</v>
      </c>
      <c r="N255" s="1094"/>
      <c r="O255" s="1095"/>
      <c r="P255" s="1096"/>
      <c r="Q255" s="285">
        <v>1</v>
      </c>
      <c r="R255" s="294">
        <v>5</v>
      </c>
      <c r="S255" s="294">
        <v>49.100000000000001</v>
      </c>
      <c r="T255" s="515">
        <v>49.200000000000003</v>
      </c>
      <c r="U255" s="285" t="s">
        <v>538</v>
      </c>
      <c r="V255" s="294">
        <v>85</v>
      </c>
      <c r="W255" s="294">
        <v>49.700000000000003</v>
      </c>
      <c r="X255" s="1100">
        <v>49.600000000000001</v>
      </c>
      <c r="Y255" s="361">
        <v>0.38</v>
      </c>
      <c r="Z255" s="330">
        <v>0.46999999999999997</v>
      </c>
      <c r="AA255" s="361">
        <v>0.5</v>
      </c>
      <c r="AB255" s="476" t="s">
        <v>486</v>
      </c>
      <c r="AC255" s="142"/>
      <c r="AD255" s="142"/>
      <c r="AE255" s="142"/>
      <c r="AF255" s="142"/>
      <c r="AG255" s="142"/>
      <c r="AH255" s="142"/>
      <c r="AI255" s="142"/>
      <c r="AJ255" s="142"/>
      <c r="AK255" s="142"/>
      <c r="AL255" s="142"/>
      <c r="AM255" s="142"/>
      <c r="AN255" s="142"/>
      <c r="AO255" s="142"/>
      <c r="AP255" s="142"/>
      <c r="AQ255" s="142"/>
      <c r="AR255" s="142"/>
      <c r="AS255" s="142"/>
      <c r="AT255" s="142"/>
      <c r="AU255" s="142"/>
      <c r="AV255" s="142"/>
      <c r="AW255" s="142"/>
      <c r="AX255" s="142"/>
      <c r="AY255" s="142"/>
      <c r="AZ255" s="142"/>
      <c r="BA255" s="142"/>
      <c r="BB255" s="142"/>
      <c r="BC255" s="142"/>
      <c r="BD255" s="142"/>
      <c r="BE255" s="142"/>
      <c r="BF255" s="142"/>
      <c r="BG255" s="142"/>
    </row>
    <row r="256" ht="25.800000000000001" customHeight="1">
      <c r="A256" s="1101"/>
      <c r="B256" s="522" t="s">
        <v>539</v>
      </c>
      <c r="C256" s="521"/>
      <c r="D256" s="714" t="s">
        <v>539</v>
      </c>
      <c r="E256" s="356"/>
      <c r="F256" s="356"/>
      <c r="G256" s="356"/>
      <c r="H256" s="1102">
        <v>5.6437500000000007</v>
      </c>
      <c r="I256" s="1103"/>
      <c r="J256" s="1103"/>
      <c r="K256" s="1104"/>
      <c r="L256" s="266" t="s">
        <v>540</v>
      </c>
      <c r="M256" s="541" t="s">
        <v>523</v>
      </c>
      <c r="N256" s="1094"/>
      <c r="O256" s="1095"/>
      <c r="P256" s="1096"/>
      <c r="Q256" s="285">
        <v>1</v>
      </c>
      <c r="R256" s="294">
        <v>5</v>
      </c>
      <c r="S256" s="294">
        <v>49.100000000000001</v>
      </c>
      <c r="T256" s="515">
        <v>49.200000000000003</v>
      </c>
      <c r="U256" s="285" t="s">
        <v>538</v>
      </c>
      <c r="V256" s="294">
        <v>84</v>
      </c>
      <c r="W256" s="294">
        <v>49.700000000000003</v>
      </c>
      <c r="X256" s="1105">
        <v>49.649999999999999</v>
      </c>
      <c r="Y256" s="361">
        <v>1.5</v>
      </c>
      <c r="Z256" s="330">
        <v>1.5</v>
      </c>
      <c r="AA256" s="310">
        <v>1.6000000000000001</v>
      </c>
      <c r="AB256" s="1106" t="s">
        <v>486</v>
      </c>
      <c r="AC256" s="142"/>
      <c r="AD256" s="142"/>
      <c r="AE256" s="142"/>
      <c r="AF256" s="142"/>
      <c r="AG256" s="142"/>
      <c r="AH256" s="142"/>
      <c r="AI256" s="142"/>
      <c r="AJ256" s="142"/>
      <c r="AK256" s="142"/>
      <c r="AL256" s="142"/>
      <c r="AM256" s="142"/>
      <c r="AN256" s="142"/>
      <c r="AO256" s="142"/>
      <c r="AP256" s="142"/>
      <c r="AQ256" s="142"/>
      <c r="AR256" s="142"/>
      <c r="AS256" s="142"/>
      <c r="AT256" s="142"/>
      <c r="AU256" s="142"/>
      <c r="AV256" s="142"/>
      <c r="AW256" s="142"/>
      <c r="AX256" s="142"/>
      <c r="AY256" s="142"/>
      <c r="AZ256" s="142"/>
      <c r="BA256" s="142"/>
      <c r="BB256" s="142"/>
      <c r="BC256" s="142"/>
      <c r="BD256" s="142"/>
      <c r="BE256" s="142"/>
      <c r="BF256" s="142"/>
      <c r="BG256" s="142"/>
    </row>
    <row r="257" s="142" customFormat="1" ht="25.800000000000001" customHeight="1">
      <c r="A257" s="1107"/>
      <c r="B257" s="680" t="s">
        <v>176</v>
      </c>
      <c r="C257" s="539"/>
      <c r="D257" s="355" t="s">
        <v>176</v>
      </c>
      <c r="E257" s="356"/>
      <c r="F257" s="356"/>
      <c r="G257" s="356"/>
      <c r="H257" s="1102"/>
      <c r="I257" s="1103"/>
      <c r="J257" s="1103"/>
      <c r="K257" s="1104"/>
      <c r="L257" s="266" t="s">
        <v>541</v>
      </c>
      <c r="M257" s="541" t="s">
        <v>542</v>
      </c>
      <c r="N257" s="1108"/>
      <c r="O257" s="1109"/>
      <c r="P257" s="1110"/>
      <c r="Q257" s="285">
        <v>1</v>
      </c>
      <c r="R257" s="294">
        <v>5</v>
      </c>
      <c r="S257" s="294">
        <v>49.100000000000001</v>
      </c>
      <c r="T257" s="515">
        <v>49.200000000000003</v>
      </c>
      <c r="U257" s="285" t="s">
        <v>543</v>
      </c>
      <c r="V257" s="294">
        <v>79</v>
      </c>
      <c r="W257" s="294">
        <v>49.700000000000003</v>
      </c>
      <c r="X257" s="1100">
        <v>49.649999999999999</v>
      </c>
      <c r="Y257" s="361">
        <v>2</v>
      </c>
      <c r="Z257" s="361">
        <v>1.8</v>
      </c>
      <c r="AA257" s="361">
        <v>1.5</v>
      </c>
      <c r="AB257" s="1111"/>
      <c r="AC257" s="142"/>
      <c r="AD257" s="142"/>
      <c r="AE257" s="142"/>
      <c r="AF257" s="142"/>
      <c r="AG257" s="142"/>
      <c r="AH257" s="142"/>
      <c r="AI257" s="142"/>
      <c r="AJ257" s="142"/>
      <c r="AK257" s="142"/>
      <c r="AL257" s="142"/>
      <c r="AM257" s="142"/>
      <c r="AN257" s="142"/>
      <c r="AO257" s="142"/>
      <c r="AP257" s="142"/>
      <c r="AQ257" s="142"/>
      <c r="AR257" s="142"/>
      <c r="AS257" s="142"/>
      <c r="AT257" s="142"/>
      <c r="AU257" s="142"/>
      <c r="AV257" s="142"/>
      <c r="AW257" s="142"/>
      <c r="AX257" s="142"/>
      <c r="AY257" s="142"/>
      <c r="AZ257" s="142"/>
      <c r="BA257" s="142"/>
      <c r="BB257" s="142"/>
      <c r="BC257" s="142"/>
      <c r="BD257" s="142"/>
      <c r="BE257" s="142"/>
      <c r="BF257" s="142"/>
      <c r="BG257" s="142"/>
    </row>
    <row r="258" s="142" customFormat="1" ht="25.800000000000001" customHeight="1">
      <c r="A258" s="460"/>
      <c r="B258" s="461" t="s">
        <v>321</v>
      </c>
      <c r="C258" s="1112"/>
      <c r="D258" s="711" t="s">
        <v>321</v>
      </c>
      <c r="E258" s="372"/>
      <c r="F258" s="372"/>
      <c r="G258" s="1113"/>
      <c r="H258" s="1114">
        <v>8.4656250000000011</v>
      </c>
      <c r="I258" s="1115"/>
      <c r="J258" s="1115"/>
      <c r="K258" s="1116"/>
      <c r="L258" s="297" t="s">
        <v>306</v>
      </c>
      <c r="M258" s="297" t="s">
        <v>544</v>
      </c>
      <c r="N258" s="1117"/>
      <c r="O258" s="1118"/>
      <c r="P258" s="1119"/>
      <c r="Q258" s="1120">
        <v>1</v>
      </c>
      <c r="R258" s="1121">
        <v>5</v>
      </c>
      <c r="S258" s="1121">
        <v>49.100000000000001</v>
      </c>
      <c r="T258" s="1122">
        <v>49.200000000000003</v>
      </c>
      <c r="U258" s="1123" t="s">
        <v>543</v>
      </c>
      <c r="V258" s="376">
        <v>78</v>
      </c>
      <c r="W258" s="376">
        <v>49.700000000000003</v>
      </c>
      <c r="X258" s="1105">
        <v>49.600000000000001</v>
      </c>
      <c r="Y258" s="613">
        <v>0.90000000000000002</v>
      </c>
      <c r="Z258" s="320">
        <v>1.3999999999999999</v>
      </c>
      <c r="AA258" s="310">
        <v>1.8</v>
      </c>
      <c r="AB258" s="976"/>
      <c r="AC258" s="142"/>
      <c r="AD258" s="142"/>
      <c r="AE258" s="142"/>
      <c r="AF258" s="142"/>
      <c r="AG258" s="142"/>
      <c r="AH258" s="142"/>
      <c r="AI258" s="142"/>
      <c r="AJ258" s="142"/>
      <c r="AK258" s="142"/>
      <c r="AL258" s="142"/>
      <c r="AM258" s="142"/>
      <c r="AN258" s="142"/>
      <c r="AO258" s="142"/>
      <c r="AP258" s="142"/>
      <c r="AQ258" s="142"/>
      <c r="AR258" s="142"/>
      <c r="AS258" s="142"/>
      <c r="AT258" s="142"/>
      <c r="AU258" s="142"/>
      <c r="AV258" s="142"/>
      <c r="AW258" s="142"/>
      <c r="AX258" s="142"/>
      <c r="AY258" s="142"/>
      <c r="AZ258" s="142"/>
      <c r="BA258" s="142"/>
      <c r="BB258" s="142"/>
      <c r="BC258" s="142"/>
      <c r="BD258" s="142"/>
      <c r="BE258" s="142"/>
      <c r="BF258" s="142"/>
      <c r="BG258" s="142"/>
    </row>
    <row r="259" s="142" customFormat="1" ht="25.800000000000001" customHeight="1">
      <c r="A259" s="734"/>
      <c r="B259" s="797" t="s">
        <v>209</v>
      </c>
      <c r="C259" s="521"/>
      <c r="D259" s="714" t="s">
        <v>209</v>
      </c>
      <c r="E259" s="805"/>
      <c r="F259" s="805"/>
      <c r="G259" s="805"/>
      <c r="H259" s="834"/>
      <c r="I259" s="834"/>
      <c r="J259" s="834"/>
      <c r="K259" s="197"/>
      <c r="L259" s="405" t="s">
        <v>545</v>
      </c>
      <c r="M259" s="405" t="s">
        <v>546</v>
      </c>
      <c r="N259" s="1124"/>
      <c r="O259" s="1125"/>
      <c r="P259" s="1126"/>
      <c r="Q259" s="1097">
        <v>2</v>
      </c>
      <c r="R259" s="360">
        <v>10</v>
      </c>
      <c r="S259" s="360">
        <v>49.100000000000001</v>
      </c>
      <c r="T259" s="1098">
        <v>49.200000000000003</v>
      </c>
      <c r="U259" s="1097" t="s">
        <v>547</v>
      </c>
      <c r="V259" s="360">
        <v>73</v>
      </c>
      <c r="W259" s="360">
        <v>49.700000000000003</v>
      </c>
      <c r="X259" s="1127">
        <v>49.600000000000001</v>
      </c>
      <c r="Y259" s="561">
        <v>0.90000000000000002</v>
      </c>
      <c r="Z259" s="561">
        <v>1.1000000000000001</v>
      </c>
      <c r="AA259" s="561">
        <v>1.1000000000000001</v>
      </c>
      <c r="AB259" s="1128"/>
      <c r="AC259" s="142"/>
      <c r="AD259" s="142"/>
      <c r="AE259" s="142"/>
      <c r="AF259" s="142"/>
      <c r="AG259" s="142"/>
      <c r="AH259" s="142"/>
      <c r="AI259" s="142"/>
      <c r="AJ259" s="142"/>
      <c r="AK259" s="142"/>
      <c r="AL259" s="142"/>
      <c r="AM259" s="142"/>
      <c r="AN259" s="142"/>
      <c r="AO259" s="142"/>
      <c r="AP259" s="142"/>
      <c r="AQ259" s="142"/>
      <c r="AR259" s="142"/>
      <c r="AS259" s="142"/>
      <c r="AT259" s="142"/>
      <c r="AU259" s="142"/>
      <c r="AV259" s="142"/>
      <c r="AW259" s="142"/>
      <c r="AX259" s="142"/>
      <c r="AY259" s="142"/>
      <c r="AZ259" s="142"/>
      <c r="BA259" s="142"/>
      <c r="BB259" s="142"/>
      <c r="BC259" s="142"/>
      <c r="BD259" s="142"/>
      <c r="BE259" s="142"/>
      <c r="BF259" s="142"/>
      <c r="BG259" s="142"/>
    </row>
    <row r="260" s="142" customFormat="1" ht="25.800000000000001" customHeight="1">
      <c r="A260" s="432"/>
      <c r="B260" s="502"/>
      <c r="C260" s="562"/>
      <c r="D260" s="356"/>
      <c r="E260" s="372"/>
      <c r="F260" s="372"/>
      <c r="G260" s="1129" t="s">
        <v>548</v>
      </c>
      <c r="H260" s="38"/>
      <c r="I260" s="38"/>
      <c r="J260" s="38"/>
      <c r="K260" s="182"/>
      <c r="L260" s="311" t="s">
        <v>210</v>
      </c>
      <c r="M260" s="292" t="s">
        <v>549</v>
      </c>
      <c r="N260" s="1117"/>
      <c r="O260" s="1118"/>
      <c r="P260" s="1119"/>
      <c r="Q260" s="285">
        <v>2</v>
      </c>
      <c r="R260" s="294">
        <v>10</v>
      </c>
      <c r="S260" s="294">
        <v>49.100000000000001</v>
      </c>
      <c r="T260" s="515">
        <v>49.200000000000003</v>
      </c>
      <c r="U260" s="285" t="s">
        <v>547</v>
      </c>
      <c r="V260" s="294">
        <v>72</v>
      </c>
      <c r="W260" s="294">
        <v>49.700000000000003</v>
      </c>
      <c r="X260" s="1100">
        <v>49.600000000000001</v>
      </c>
      <c r="Y260" s="319">
        <v>1.3</v>
      </c>
      <c r="Z260" s="320">
        <v>1.5</v>
      </c>
      <c r="AA260" s="1130">
        <v>2</v>
      </c>
      <c r="AB260" s="976"/>
      <c r="AC260" s="142"/>
      <c r="AD260" s="142"/>
      <c r="AE260" s="142"/>
      <c r="AF260" s="142"/>
      <c r="AG260" s="142"/>
      <c r="AH260" s="142"/>
      <c r="AI260" s="142"/>
      <c r="AJ260" s="142"/>
      <c r="AK260" s="142"/>
      <c r="AL260" s="142"/>
      <c r="AM260" s="142"/>
      <c r="AN260" s="142"/>
      <c r="AO260" s="142"/>
      <c r="AP260" s="142"/>
      <c r="AQ260" s="142"/>
      <c r="AR260" s="142"/>
      <c r="AS260" s="142"/>
      <c r="AT260" s="142"/>
      <c r="AU260" s="142"/>
      <c r="AV260" s="142"/>
      <c r="AW260" s="142"/>
      <c r="AX260" s="142"/>
      <c r="AY260" s="142"/>
      <c r="AZ260" s="142"/>
      <c r="BA260" s="142"/>
      <c r="BB260" s="142"/>
      <c r="BC260" s="142"/>
      <c r="BD260" s="142"/>
      <c r="BE260" s="142"/>
      <c r="BF260" s="142"/>
      <c r="BG260" s="142"/>
    </row>
    <row r="261" s="142" customFormat="1" ht="25.800000000000001" customHeight="1">
      <c r="A261" s="432"/>
      <c r="B261" s="502"/>
      <c r="C261" s="562"/>
      <c r="D261" s="356"/>
      <c r="E261" s="372"/>
      <c r="F261" s="372"/>
      <c r="G261" s="1129"/>
      <c r="H261" s="38"/>
      <c r="I261" s="38"/>
      <c r="J261" s="38"/>
      <c r="K261" s="182"/>
      <c r="L261" s="297"/>
      <c r="M261" s="292" t="s">
        <v>550</v>
      </c>
      <c r="N261" s="1117"/>
      <c r="O261" s="1118"/>
      <c r="P261" s="1119"/>
      <c r="Q261" s="285">
        <v>2</v>
      </c>
      <c r="R261" s="294">
        <v>10</v>
      </c>
      <c r="S261" s="294">
        <v>49.100000000000001</v>
      </c>
      <c r="T261" s="515">
        <v>49.200000000000003</v>
      </c>
      <c r="U261" s="285" t="s">
        <v>547</v>
      </c>
      <c r="V261" s="294">
        <v>71</v>
      </c>
      <c r="W261" s="294">
        <v>49.700000000000003</v>
      </c>
      <c r="X261" s="1100">
        <v>49.600000000000001</v>
      </c>
      <c r="Y261" s="320"/>
      <c r="Z261" s="320"/>
      <c r="AA261" s="310"/>
      <c r="AB261" s="976"/>
      <c r="AC261" s="142"/>
      <c r="AD261" s="142"/>
      <c r="AE261" s="142"/>
      <c r="AF261" s="142"/>
      <c r="AG261" s="142"/>
      <c r="AH261" s="142"/>
      <c r="AI261" s="142"/>
      <c r="AJ261" s="142"/>
      <c r="AK261" s="142"/>
      <c r="AL261" s="142"/>
      <c r="AM261" s="142"/>
      <c r="AN261" s="142"/>
      <c r="AO261" s="142"/>
      <c r="AP261" s="142"/>
      <c r="AQ261" s="142"/>
      <c r="AR261" s="142"/>
      <c r="AS261" s="142"/>
      <c r="AT261" s="142"/>
      <c r="AU261" s="142"/>
      <c r="AV261" s="142"/>
      <c r="AW261" s="142"/>
      <c r="AX261" s="142"/>
      <c r="AY261" s="142"/>
      <c r="AZ261" s="142"/>
      <c r="BA261" s="142"/>
      <c r="BB261" s="142"/>
      <c r="BC261" s="142"/>
      <c r="BD261" s="142"/>
      <c r="BE261" s="142"/>
      <c r="BF261" s="142"/>
      <c r="BG261" s="142"/>
    </row>
    <row r="262" s="142" customFormat="1" ht="25.800000000000001" customHeight="1">
      <c r="A262" s="432"/>
      <c r="B262" s="502"/>
      <c r="C262" s="562"/>
      <c r="D262" s="356"/>
      <c r="E262" s="372"/>
      <c r="F262" s="372"/>
      <c r="G262" s="1129"/>
      <c r="H262" s="38"/>
      <c r="I262" s="38"/>
      <c r="J262" s="38"/>
      <c r="K262" s="182"/>
      <c r="L262" s="266"/>
      <c r="M262" s="297" t="s">
        <v>551</v>
      </c>
      <c r="N262" s="1117"/>
      <c r="O262" s="1118"/>
      <c r="P262" s="1119"/>
      <c r="Q262" s="285">
        <v>2</v>
      </c>
      <c r="R262" s="294">
        <v>10</v>
      </c>
      <c r="S262" s="294">
        <v>49.100000000000001</v>
      </c>
      <c r="T262" s="1131">
        <v>49.200000000000003</v>
      </c>
      <c r="U262" s="285" t="s">
        <v>547</v>
      </c>
      <c r="V262" s="294">
        <v>70</v>
      </c>
      <c r="W262" s="294">
        <v>49.700000000000003</v>
      </c>
      <c r="X262" s="1100">
        <v>49.600000000000001</v>
      </c>
      <c r="Y262" s="330"/>
      <c r="Z262" s="320"/>
      <c r="AA262" s="330"/>
      <c r="AB262" s="976"/>
      <c r="AC262" s="142"/>
      <c r="AD262" s="142"/>
      <c r="AE262" s="142"/>
      <c r="AF262" s="142"/>
      <c r="AG262" s="142"/>
      <c r="AH262" s="142"/>
      <c r="AI262" s="142"/>
      <c r="AJ262" s="142"/>
      <c r="AK262" s="142"/>
      <c r="AL262" s="142"/>
      <c r="AM262" s="142"/>
      <c r="AN262" s="142"/>
      <c r="AO262" s="142"/>
      <c r="AP262" s="142"/>
      <c r="AQ262" s="142"/>
      <c r="AR262" s="142"/>
      <c r="AS262" s="142"/>
      <c r="AT262" s="142"/>
      <c r="AU262" s="142"/>
      <c r="AV262" s="142"/>
      <c r="AW262" s="142"/>
      <c r="AX262" s="142"/>
      <c r="AY262" s="142"/>
      <c r="AZ262" s="142"/>
      <c r="BA262" s="142"/>
      <c r="BB262" s="142"/>
      <c r="BC262" s="142"/>
      <c r="BD262" s="142"/>
      <c r="BE262" s="142"/>
      <c r="BF262" s="142"/>
      <c r="BG262" s="142"/>
    </row>
    <row r="263" s="142" customFormat="1" ht="25.800000000000001" customHeight="1">
      <c r="A263" s="652"/>
      <c r="B263" s="343" t="s">
        <v>209</v>
      </c>
      <c r="C263" s="539"/>
      <c r="D263" s="355" t="s">
        <v>209</v>
      </c>
      <c r="E263" s="355"/>
      <c r="F263" s="355"/>
      <c r="G263" s="355"/>
      <c r="H263" s="38"/>
      <c r="I263" s="38"/>
      <c r="J263" s="38"/>
      <c r="K263" s="182"/>
      <c r="L263" s="292" t="s">
        <v>275</v>
      </c>
      <c r="M263" s="292" t="s">
        <v>552</v>
      </c>
      <c r="N263" s="1132"/>
      <c r="O263" s="1133"/>
      <c r="P263" s="1134"/>
      <c r="Q263" s="285">
        <v>2</v>
      </c>
      <c r="R263" s="294">
        <v>10</v>
      </c>
      <c r="S263" s="294">
        <v>49.100000000000001</v>
      </c>
      <c r="T263" s="515">
        <v>49.200000000000003</v>
      </c>
      <c r="U263" s="285" t="s">
        <v>547</v>
      </c>
      <c r="V263" s="294">
        <v>69</v>
      </c>
      <c r="W263" s="294">
        <v>49.700000000000003</v>
      </c>
      <c r="X263" s="1105">
        <v>49.600000000000001</v>
      </c>
      <c r="Y263" s="361">
        <v>1</v>
      </c>
      <c r="Z263" s="320">
        <v>1.5</v>
      </c>
      <c r="AA263" s="310">
        <v>1.5</v>
      </c>
      <c r="AB263" s="1135"/>
      <c r="AC263" s="142"/>
      <c r="AD263" s="142"/>
      <c r="AE263" s="142"/>
      <c r="AF263" s="142"/>
      <c r="AG263" s="142"/>
      <c r="AH263" s="142"/>
      <c r="AI263" s="142"/>
      <c r="AJ263" s="142"/>
      <c r="AK263" s="142"/>
      <c r="AL263" s="142"/>
      <c r="AM263" s="142"/>
      <c r="AN263" s="142"/>
      <c r="AO263" s="142"/>
      <c r="AP263" s="142"/>
      <c r="AQ263" s="142"/>
      <c r="AR263" s="142"/>
      <c r="AS263" s="142"/>
      <c r="AT263" s="142"/>
      <c r="AU263" s="142"/>
      <c r="AV263" s="142"/>
      <c r="AW263" s="142"/>
      <c r="AX263" s="142"/>
      <c r="AY263" s="142"/>
      <c r="AZ263" s="142"/>
      <c r="BA263" s="142"/>
      <c r="BB263" s="142"/>
      <c r="BC263" s="142"/>
      <c r="BD263" s="142"/>
      <c r="BE263" s="142"/>
      <c r="BF263" s="142"/>
      <c r="BG263" s="142"/>
    </row>
    <row r="264" ht="25.800000000000001" customHeight="1">
      <c r="A264" s="1136"/>
      <c r="B264" s="699" t="s">
        <v>441</v>
      </c>
      <c r="C264" s="1137"/>
      <c r="D264" s="711" t="s">
        <v>441</v>
      </c>
      <c r="E264" s="711"/>
      <c r="F264" s="711"/>
      <c r="G264" s="711"/>
      <c r="H264" s="181"/>
      <c r="I264" s="181"/>
      <c r="J264" s="181"/>
      <c r="K264" s="182"/>
      <c r="L264" s="392" t="s">
        <v>263</v>
      </c>
      <c r="M264" s="801" t="s">
        <v>553</v>
      </c>
      <c r="N264" s="1138"/>
      <c r="O264" s="1139"/>
      <c r="P264" s="1140"/>
      <c r="Q264" s="1141">
        <v>2</v>
      </c>
      <c r="R264" s="1142">
        <v>10</v>
      </c>
      <c r="S264" s="376">
        <v>49.100000000000001</v>
      </c>
      <c r="T264" s="1143">
        <v>49.200000000000003</v>
      </c>
      <c r="U264" s="301" t="s">
        <v>554</v>
      </c>
      <c r="V264" s="376">
        <v>58</v>
      </c>
      <c r="W264" s="1142">
        <v>49.700000000000003</v>
      </c>
      <c r="X264" s="1144">
        <v>49.649999999999999</v>
      </c>
      <c r="Y264" s="613">
        <v>3.5</v>
      </c>
      <c r="Z264" s="613">
        <v>4.7999999999999998</v>
      </c>
      <c r="AA264" s="601">
        <v>3.7000000000000002</v>
      </c>
      <c r="AB264" s="969"/>
      <c r="AC264" s="142"/>
      <c r="AD264" s="142"/>
      <c r="AE264" s="142"/>
      <c r="AF264" s="142"/>
      <c r="AG264" s="142"/>
      <c r="AH264" s="142"/>
      <c r="AI264" s="142"/>
      <c r="AJ264" s="142"/>
      <c r="AK264" s="142"/>
      <c r="AL264" s="142"/>
      <c r="AM264" s="142"/>
      <c r="AN264" s="142"/>
      <c r="AO264" s="142"/>
      <c r="AP264" s="142"/>
      <c r="AQ264" s="142"/>
      <c r="AR264" s="142"/>
      <c r="AS264" s="142"/>
      <c r="AT264" s="142"/>
      <c r="AU264" s="142"/>
      <c r="AV264" s="142"/>
      <c r="AW264" s="142"/>
      <c r="AX264" s="142"/>
      <c r="AY264" s="142"/>
      <c r="AZ264" s="142"/>
      <c r="BA264" s="142"/>
      <c r="BB264" s="142"/>
      <c r="BC264" s="142"/>
      <c r="BD264" s="142"/>
      <c r="BE264" s="142"/>
      <c r="BF264" s="142"/>
      <c r="BG264" s="142"/>
    </row>
    <row r="265" ht="25.800000000000001" customHeight="1">
      <c r="A265" s="1145"/>
      <c r="B265" s="797" t="s">
        <v>315</v>
      </c>
      <c r="C265" s="1145"/>
      <c r="D265" s="805" t="s">
        <v>315</v>
      </c>
      <c r="E265" s="805"/>
      <c r="F265" s="805"/>
      <c r="G265" s="805"/>
      <c r="H265" s="181"/>
      <c r="I265" s="181"/>
      <c r="J265" s="181"/>
      <c r="K265" s="182"/>
      <c r="L265" s="405" t="s">
        <v>555</v>
      </c>
      <c r="M265" s="406" t="s">
        <v>556</v>
      </c>
      <c r="N265" s="1146"/>
      <c r="O265" s="1147"/>
      <c r="P265" s="1148"/>
      <c r="Q265" s="1149">
        <v>3</v>
      </c>
      <c r="R265" s="360">
        <v>15</v>
      </c>
      <c r="S265" s="1142">
        <v>49.100000000000001</v>
      </c>
      <c r="T265" s="1150">
        <v>49.100000000000001</v>
      </c>
      <c r="U265" s="301" t="s">
        <v>557</v>
      </c>
      <c r="V265" s="1142">
        <v>52</v>
      </c>
      <c r="W265" s="360">
        <v>49.700000000000003</v>
      </c>
      <c r="X265" s="1105">
        <v>49.600000000000001</v>
      </c>
      <c r="Y265" s="745">
        <v>0.95999999999999996</v>
      </c>
      <c r="Z265" s="745">
        <v>0.95999999999999996</v>
      </c>
      <c r="AA265" s="310">
        <v>0.90000000000000002</v>
      </c>
      <c r="AB265" s="1151"/>
      <c r="AC265" s="142"/>
      <c r="AD265" s="142"/>
      <c r="AE265" s="142"/>
      <c r="AF265" s="142"/>
      <c r="AG265" s="142"/>
      <c r="AH265" s="142"/>
      <c r="AI265" s="142"/>
      <c r="AJ265" s="142"/>
      <c r="AK265" s="142"/>
      <c r="AL265" s="142"/>
      <c r="AM265" s="142"/>
      <c r="AN265" s="142"/>
      <c r="AO265" s="142"/>
      <c r="AP265" s="142"/>
      <c r="AQ265" s="142"/>
      <c r="AR265" s="142"/>
      <c r="AS265" s="142"/>
      <c r="AT265" s="142"/>
      <c r="AU265" s="142"/>
      <c r="AV265" s="142"/>
      <c r="AW265" s="142"/>
      <c r="AX265" s="142"/>
      <c r="AY265" s="142"/>
      <c r="AZ265" s="142"/>
      <c r="BA265" s="142"/>
      <c r="BB265" s="142"/>
      <c r="BC265" s="142"/>
      <c r="BD265" s="142"/>
      <c r="BE265" s="142"/>
      <c r="BF265" s="142"/>
      <c r="BG265" s="142"/>
    </row>
    <row r="266" ht="25.800000000000001" customHeight="1">
      <c r="A266" s="894"/>
      <c r="B266" s="502"/>
      <c r="C266" s="894"/>
      <c r="D266" s="372"/>
      <c r="E266" s="372"/>
      <c r="F266" s="372"/>
      <c r="G266" s="372"/>
      <c r="H266" s="181"/>
      <c r="I266" s="181"/>
      <c r="J266" s="181"/>
      <c r="K266" s="182"/>
      <c r="L266" s="322"/>
      <c r="M266" s="266" t="s">
        <v>558</v>
      </c>
      <c r="N266" s="1094"/>
      <c r="O266" s="1095"/>
      <c r="P266" s="1096"/>
      <c r="Q266" s="285">
        <v>3</v>
      </c>
      <c r="R266" s="1142">
        <v>15</v>
      </c>
      <c r="S266" s="294">
        <v>49.100000000000001</v>
      </c>
      <c r="T266" s="1131">
        <v>49.100000000000001</v>
      </c>
      <c r="U266" s="1142" t="s">
        <v>557</v>
      </c>
      <c r="V266" s="294">
        <v>51</v>
      </c>
      <c r="W266" s="1142">
        <v>49.700000000000003</v>
      </c>
      <c r="X266" s="1100">
        <v>49.600000000000001</v>
      </c>
      <c r="Y266" s="320"/>
      <c r="Z266" s="320"/>
      <c r="AA266" s="310"/>
      <c r="AB266" s="976"/>
      <c r="AC266" s="142"/>
      <c r="AD266" s="142"/>
      <c r="AE266" s="142"/>
      <c r="AF266" s="142"/>
      <c r="AG266" s="142"/>
      <c r="AH266" s="142"/>
      <c r="AI266" s="142"/>
      <c r="AJ266" s="142"/>
      <c r="AK266" s="142"/>
      <c r="AL266" s="142"/>
      <c r="AM266" s="142"/>
      <c r="AN266" s="142"/>
      <c r="AO266" s="142"/>
      <c r="AP266" s="142"/>
      <c r="AQ266" s="142"/>
      <c r="AR266" s="142"/>
      <c r="AS266" s="142"/>
      <c r="AT266" s="142"/>
      <c r="AU266" s="142"/>
      <c r="AV266" s="142"/>
      <c r="AW266" s="142"/>
      <c r="AX266" s="142"/>
      <c r="AY266" s="142"/>
      <c r="AZ266" s="142"/>
      <c r="BA266" s="142"/>
      <c r="BB266" s="142"/>
      <c r="BC266" s="142"/>
      <c r="BD266" s="142"/>
      <c r="BE266" s="142"/>
      <c r="BF266" s="142"/>
      <c r="BG266" s="142"/>
    </row>
    <row r="267" ht="25.800000000000001" customHeight="1">
      <c r="A267" s="894"/>
      <c r="B267" s="502"/>
      <c r="C267" s="894"/>
      <c r="D267" s="372"/>
      <c r="E267" s="372"/>
      <c r="F267" s="372"/>
      <c r="G267" s="372"/>
      <c r="H267" s="181"/>
      <c r="I267" s="181"/>
      <c r="J267" s="181"/>
      <c r="K267" s="182"/>
      <c r="L267" s="322"/>
      <c r="M267" s="266" t="s">
        <v>559</v>
      </c>
      <c r="N267" s="1094"/>
      <c r="O267" s="1095"/>
      <c r="P267" s="1096"/>
      <c r="Q267" s="1149">
        <v>3</v>
      </c>
      <c r="R267" s="294">
        <v>15</v>
      </c>
      <c r="S267" s="1142">
        <v>49.100000000000001</v>
      </c>
      <c r="T267" s="515">
        <v>49.100000000000001</v>
      </c>
      <c r="U267" s="285" t="s">
        <v>557</v>
      </c>
      <c r="V267" s="1142">
        <v>50</v>
      </c>
      <c r="W267" s="294">
        <v>49.700000000000003</v>
      </c>
      <c r="X267" s="1105">
        <v>49.600000000000001</v>
      </c>
      <c r="Y267" s="320"/>
      <c r="Z267" s="320"/>
      <c r="AA267" s="310"/>
      <c r="AB267" s="976"/>
      <c r="AC267" s="142"/>
      <c r="AD267" s="142"/>
      <c r="AE267" s="142"/>
      <c r="AF267" s="142"/>
      <c r="AG267" s="142"/>
      <c r="AH267" s="142"/>
      <c r="AI267" s="142"/>
      <c r="AJ267" s="142"/>
      <c r="AK267" s="142"/>
      <c r="AL267" s="142"/>
      <c r="AM267" s="142"/>
      <c r="AN267" s="142"/>
      <c r="AO267" s="142"/>
      <c r="AP267" s="142"/>
      <c r="AQ267" s="142"/>
      <c r="AR267" s="142"/>
      <c r="AS267" s="142"/>
      <c r="AT267" s="142"/>
      <c r="AU267" s="142"/>
      <c r="AV267" s="142"/>
      <c r="AW267" s="142"/>
      <c r="AX267" s="142"/>
      <c r="AY267" s="142"/>
      <c r="AZ267" s="142"/>
      <c r="BA267" s="142"/>
      <c r="BB267" s="142"/>
      <c r="BC267" s="142"/>
      <c r="BD267" s="142"/>
      <c r="BE267" s="142"/>
      <c r="BF267" s="142"/>
      <c r="BG267" s="142"/>
    </row>
    <row r="268" ht="25.800000000000001" customHeight="1">
      <c r="A268" s="894"/>
      <c r="B268" s="502"/>
      <c r="C268" s="894"/>
      <c r="D268" s="372"/>
      <c r="E268" s="372"/>
      <c r="F268" s="372"/>
      <c r="G268" s="372"/>
      <c r="H268" s="181"/>
      <c r="I268" s="181"/>
      <c r="J268" s="181"/>
      <c r="K268" s="182"/>
      <c r="L268" s="322"/>
      <c r="M268" s="266" t="s">
        <v>560</v>
      </c>
      <c r="N268" s="1094"/>
      <c r="O268" s="1095"/>
      <c r="P268" s="1096"/>
      <c r="Q268" s="285">
        <v>3</v>
      </c>
      <c r="R268" s="1142">
        <v>15</v>
      </c>
      <c r="S268" s="294">
        <v>49.100000000000001</v>
      </c>
      <c r="T268" s="1131">
        <v>49.100000000000001</v>
      </c>
      <c r="U268" s="1142" t="s">
        <v>557</v>
      </c>
      <c r="V268" s="294">
        <v>49</v>
      </c>
      <c r="W268" s="1142">
        <v>49.700000000000003</v>
      </c>
      <c r="X268" s="1100">
        <v>49.600000000000001</v>
      </c>
      <c r="Y268" s="320"/>
      <c r="Z268" s="320"/>
      <c r="AA268" s="310"/>
      <c r="AB268" s="976"/>
      <c r="AC268" s="142"/>
      <c r="AD268" s="142"/>
      <c r="AE268" s="142"/>
      <c r="AF268" s="142"/>
      <c r="AG268" s="142"/>
      <c r="AH268" s="142"/>
      <c r="AI268" s="142"/>
      <c r="AJ268" s="142"/>
      <c r="AK268" s="142"/>
      <c r="AL268" s="142"/>
      <c r="AM268" s="142"/>
      <c r="AN268" s="142"/>
      <c r="AO268" s="142"/>
      <c r="AP268" s="142"/>
      <c r="AQ268" s="142"/>
      <c r="AR268" s="142"/>
      <c r="AS268" s="142"/>
      <c r="AT268" s="142"/>
      <c r="AU268" s="142"/>
      <c r="AV268" s="142"/>
      <c r="AW268" s="142"/>
      <c r="AX268" s="142"/>
      <c r="AY268" s="142"/>
      <c r="AZ268" s="142"/>
      <c r="BA268" s="142"/>
      <c r="BB268" s="142"/>
      <c r="BC268" s="142"/>
      <c r="BD268" s="142"/>
      <c r="BE268" s="142"/>
      <c r="BF268" s="142"/>
      <c r="BG268" s="142"/>
    </row>
    <row r="269" ht="25.800000000000001" customHeight="1">
      <c r="A269" s="894"/>
      <c r="B269" s="502"/>
      <c r="C269" s="894"/>
      <c r="D269" s="372"/>
      <c r="E269" s="372"/>
      <c r="F269" s="372"/>
      <c r="G269" s="372"/>
      <c r="H269" s="181"/>
      <c r="I269" s="181"/>
      <c r="J269" s="181"/>
      <c r="K269" s="182"/>
      <c r="L269" s="322"/>
      <c r="M269" s="266" t="s">
        <v>561</v>
      </c>
      <c r="N269" s="1094"/>
      <c r="O269" s="1095"/>
      <c r="P269" s="1096"/>
      <c r="Q269" s="1149">
        <v>3</v>
      </c>
      <c r="R269" s="294">
        <v>15</v>
      </c>
      <c r="S269" s="1142">
        <v>49.100000000000001</v>
      </c>
      <c r="T269" s="515">
        <v>49.100000000000001</v>
      </c>
      <c r="U269" s="285" t="s">
        <v>557</v>
      </c>
      <c r="V269" s="1142">
        <v>48</v>
      </c>
      <c r="W269" s="294">
        <v>49.700000000000003</v>
      </c>
      <c r="X269" s="1105">
        <v>49.600000000000001</v>
      </c>
      <c r="Y269" s="320"/>
      <c r="Z269" s="320"/>
      <c r="AA269" s="310"/>
      <c r="AB269" s="976"/>
      <c r="AC269" s="142"/>
      <c r="AD269" s="142"/>
      <c r="AE269" s="142"/>
      <c r="AF269" s="142"/>
      <c r="AG269" s="142"/>
      <c r="AH269" s="142"/>
      <c r="AI269" s="142"/>
      <c r="AJ269" s="142"/>
      <c r="AK269" s="142"/>
      <c r="AL269" s="142"/>
      <c r="AM269" s="142"/>
      <c r="AN269" s="142"/>
      <c r="AO269" s="142"/>
      <c r="AP269" s="142"/>
      <c r="AQ269" s="142"/>
      <c r="AR269" s="142"/>
      <c r="AS269" s="142"/>
      <c r="AT269" s="142"/>
      <c r="AU269" s="142"/>
      <c r="AV269" s="142"/>
      <c r="AW269" s="142"/>
      <c r="AX269" s="142"/>
      <c r="AY269" s="142"/>
      <c r="AZ269" s="142"/>
      <c r="BA269" s="142"/>
      <c r="BB269" s="142"/>
      <c r="BC269" s="142"/>
      <c r="BD269" s="142"/>
      <c r="BE269" s="142"/>
      <c r="BF269" s="142"/>
      <c r="BG269" s="142"/>
    </row>
    <row r="270" ht="25.800000000000001" customHeight="1">
      <c r="A270" s="894"/>
      <c r="B270" s="502"/>
      <c r="C270" s="894"/>
      <c r="D270" s="372"/>
      <c r="E270" s="372"/>
      <c r="F270" s="372"/>
      <c r="G270" s="372"/>
      <c r="H270" s="181"/>
      <c r="I270" s="181"/>
      <c r="J270" s="181"/>
      <c r="K270" s="182"/>
      <c r="L270" s="322"/>
      <c r="M270" s="266" t="s">
        <v>562</v>
      </c>
      <c r="N270" s="1094"/>
      <c r="O270" s="1095"/>
      <c r="P270" s="1096"/>
      <c r="Q270" s="285">
        <v>3</v>
      </c>
      <c r="R270" s="1142">
        <v>15</v>
      </c>
      <c r="S270" s="294">
        <v>49.100000000000001</v>
      </c>
      <c r="T270" s="1131">
        <v>49.100000000000001</v>
      </c>
      <c r="U270" s="1142" t="s">
        <v>557</v>
      </c>
      <c r="V270" s="294">
        <v>47</v>
      </c>
      <c r="W270" s="1142">
        <v>49.700000000000003</v>
      </c>
      <c r="X270" s="1100">
        <v>49.600000000000001</v>
      </c>
      <c r="Y270" s="320"/>
      <c r="Z270" s="320"/>
      <c r="AA270" s="310"/>
      <c r="AB270" s="976"/>
      <c r="AC270" s="142"/>
      <c r="AD270" s="142"/>
      <c r="AE270" s="142"/>
      <c r="AF270" s="142"/>
      <c r="AG270" s="142"/>
      <c r="AH270" s="142"/>
      <c r="AI270" s="142"/>
      <c r="AJ270" s="142"/>
      <c r="AK270" s="142"/>
      <c r="AL270" s="142"/>
      <c r="AM270" s="142"/>
      <c r="AN270" s="142"/>
      <c r="AO270" s="142"/>
      <c r="AP270" s="142"/>
      <c r="AQ270" s="142"/>
      <c r="AR270" s="142"/>
      <c r="AS270" s="142"/>
      <c r="AT270" s="142"/>
      <c r="AU270" s="142"/>
      <c r="AV270" s="142"/>
      <c r="AW270" s="142"/>
      <c r="AX270" s="142"/>
      <c r="AY270" s="142"/>
      <c r="AZ270" s="142"/>
      <c r="BA270" s="142"/>
      <c r="BB270" s="142"/>
      <c r="BC270" s="142"/>
      <c r="BD270" s="142"/>
      <c r="BE270" s="142"/>
      <c r="BF270" s="142"/>
      <c r="BG270" s="142"/>
    </row>
    <row r="271" ht="25.800000000000001" customHeight="1">
      <c r="A271" s="894"/>
      <c r="B271" s="502"/>
      <c r="C271" s="894"/>
      <c r="D271" s="372"/>
      <c r="E271" s="372"/>
      <c r="F271" s="372"/>
      <c r="G271" s="372"/>
      <c r="H271" s="181"/>
      <c r="I271" s="181"/>
      <c r="J271" s="181"/>
      <c r="K271" s="182"/>
      <c r="L271" s="322"/>
      <c r="M271" s="266" t="s">
        <v>563</v>
      </c>
      <c r="N271" s="1094"/>
      <c r="O271" s="1095"/>
      <c r="P271" s="1096"/>
      <c r="Q271" s="1149">
        <v>3</v>
      </c>
      <c r="R271" s="294">
        <v>15</v>
      </c>
      <c r="S271" s="1142">
        <v>49.100000000000001</v>
      </c>
      <c r="T271" s="515">
        <v>49.100000000000001</v>
      </c>
      <c r="U271" s="285" t="s">
        <v>557</v>
      </c>
      <c r="V271" s="1142">
        <v>46</v>
      </c>
      <c r="W271" s="294">
        <v>49.700000000000003</v>
      </c>
      <c r="X271" s="1105">
        <v>49.600000000000001</v>
      </c>
      <c r="Y271" s="320"/>
      <c r="Z271" s="320"/>
      <c r="AA271" s="310"/>
      <c r="AB271" s="976"/>
      <c r="AC271" s="142"/>
      <c r="AD271" s="142"/>
      <c r="AE271" s="142"/>
      <c r="AF271" s="142"/>
      <c r="AG271" s="142"/>
      <c r="AH271" s="142"/>
      <c r="AI271" s="142"/>
      <c r="AJ271" s="142"/>
      <c r="AK271" s="142"/>
      <c r="AL271" s="142"/>
      <c r="AM271" s="142"/>
      <c r="AN271" s="142"/>
      <c r="AO271" s="142"/>
      <c r="AP271" s="142"/>
      <c r="AQ271" s="142"/>
      <c r="AR271" s="142"/>
      <c r="AS271" s="142"/>
      <c r="AT271" s="142"/>
      <c r="AU271" s="142"/>
      <c r="AV271" s="142"/>
      <c r="AW271" s="142"/>
      <c r="AX271" s="142"/>
      <c r="AY271" s="142"/>
      <c r="AZ271" s="142"/>
      <c r="BA271" s="142"/>
      <c r="BB271" s="142"/>
      <c r="BC271" s="142"/>
      <c r="BD271" s="142"/>
      <c r="BE271" s="142"/>
      <c r="BF271" s="142"/>
      <c r="BG271" s="142"/>
    </row>
    <row r="272" ht="25.800000000000001" customHeight="1">
      <c r="A272" s="894"/>
      <c r="B272" s="502"/>
      <c r="C272" s="894"/>
      <c r="D272" s="372"/>
      <c r="E272" s="372"/>
      <c r="F272" s="372"/>
      <c r="G272" s="372"/>
      <c r="H272" s="181"/>
      <c r="I272" s="181"/>
      <c r="J272" s="181"/>
      <c r="K272" s="182"/>
      <c r="L272" s="322"/>
      <c r="M272" s="266" t="s">
        <v>564</v>
      </c>
      <c r="N272" s="1094"/>
      <c r="O272" s="1095"/>
      <c r="P272" s="1096"/>
      <c r="Q272" s="285">
        <v>3</v>
      </c>
      <c r="R272" s="1142">
        <v>15</v>
      </c>
      <c r="S272" s="294">
        <v>49.100000000000001</v>
      </c>
      <c r="T272" s="1131">
        <v>49.100000000000001</v>
      </c>
      <c r="U272" s="1142" t="s">
        <v>557</v>
      </c>
      <c r="V272" s="294">
        <v>45</v>
      </c>
      <c r="W272" s="1142">
        <v>49.700000000000003</v>
      </c>
      <c r="X272" s="1100">
        <v>49.600000000000001</v>
      </c>
      <c r="Y272" s="320"/>
      <c r="Z272" s="320"/>
      <c r="AA272" s="310"/>
      <c r="AB272" s="976"/>
      <c r="AC272" s="142"/>
      <c r="AD272" s="142"/>
      <c r="AE272" s="142"/>
      <c r="AF272" s="142"/>
      <c r="AG272" s="142"/>
      <c r="AH272" s="142"/>
      <c r="AI272" s="142"/>
      <c r="AJ272" s="142"/>
      <c r="AK272" s="142"/>
      <c r="AL272" s="142"/>
      <c r="AM272" s="142"/>
      <c r="AN272" s="142"/>
      <c r="AO272" s="142"/>
      <c r="AP272" s="142"/>
      <c r="AQ272" s="142"/>
      <c r="AR272" s="142"/>
      <c r="AS272" s="142"/>
      <c r="AT272" s="142"/>
      <c r="AU272" s="142"/>
      <c r="AV272" s="142"/>
      <c r="AW272" s="142"/>
      <c r="AX272" s="142"/>
      <c r="AY272" s="142"/>
      <c r="AZ272" s="142"/>
      <c r="BA272" s="142"/>
      <c r="BB272" s="142"/>
      <c r="BC272" s="142"/>
      <c r="BD272" s="142"/>
      <c r="BE272" s="142"/>
      <c r="BF272" s="142"/>
      <c r="BG272" s="142"/>
    </row>
    <row r="273" ht="25.800000000000001" customHeight="1">
      <c r="A273" s="1152"/>
      <c r="B273" s="680"/>
      <c r="C273" s="1152"/>
      <c r="D273" s="356"/>
      <c r="E273" s="356"/>
      <c r="F273" s="356"/>
      <c r="G273" s="356"/>
      <c r="H273" s="181"/>
      <c r="I273" s="181"/>
      <c r="J273" s="181"/>
      <c r="K273" s="182"/>
      <c r="L273" s="347"/>
      <c r="M273" s="266" t="s">
        <v>565</v>
      </c>
      <c r="N273" s="1094"/>
      <c r="O273" s="1095"/>
      <c r="P273" s="1096"/>
      <c r="Q273" s="1149">
        <v>3</v>
      </c>
      <c r="R273" s="294">
        <v>15</v>
      </c>
      <c r="S273" s="1142">
        <v>49.100000000000001</v>
      </c>
      <c r="T273" s="515">
        <v>49.100000000000001</v>
      </c>
      <c r="U273" s="285" t="s">
        <v>557</v>
      </c>
      <c r="V273" s="1142">
        <v>44</v>
      </c>
      <c r="W273" s="294">
        <v>49.700000000000003</v>
      </c>
      <c r="X273" s="1105">
        <v>49.600000000000001</v>
      </c>
      <c r="Y273" s="330"/>
      <c r="Z273" s="330"/>
      <c r="AA273" s="310"/>
      <c r="AB273" s="1153"/>
      <c r="AC273" s="142"/>
      <c r="AD273" s="142"/>
      <c r="AE273" s="142"/>
      <c r="AF273" s="142"/>
      <c r="AG273" s="142"/>
      <c r="AH273" s="142"/>
      <c r="AI273" s="142"/>
      <c r="AJ273" s="142"/>
      <c r="AK273" s="142"/>
      <c r="AL273" s="142"/>
      <c r="AM273" s="142"/>
      <c r="AN273" s="142"/>
      <c r="AO273" s="142"/>
      <c r="AP273" s="142"/>
      <c r="AQ273" s="142"/>
      <c r="AR273" s="142"/>
      <c r="AS273" s="142"/>
      <c r="AT273" s="142"/>
      <c r="AU273" s="142"/>
      <c r="AV273" s="142"/>
      <c r="AW273" s="142"/>
      <c r="AX273" s="142"/>
      <c r="AY273" s="142"/>
      <c r="AZ273" s="142"/>
      <c r="BA273" s="142"/>
      <c r="BB273" s="142"/>
      <c r="BC273" s="142"/>
      <c r="BD273" s="142"/>
      <c r="BE273" s="142"/>
      <c r="BF273" s="142"/>
      <c r="BG273" s="142"/>
    </row>
    <row r="274" s="142" customFormat="1" ht="25.800000000000001" customHeight="1">
      <c r="A274" s="1154"/>
      <c r="B274" s="680" t="s">
        <v>539</v>
      </c>
      <c r="C274" s="539"/>
      <c r="D274" s="355" t="s">
        <v>539</v>
      </c>
      <c r="E274" s="356"/>
      <c r="F274" s="356"/>
      <c r="G274" s="356"/>
      <c r="H274" s="181"/>
      <c r="I274" s="181"/>
      <c r="J274" s="181"/>
      <c r="K274" s="182"/>
      <c r="L274" s="266" t="s">
        <v>540</v>
      </c>
      <c r="M274" s="541" t="s">
        <v>488</v>
      </c>
      <c r="N274" s="1117"/>
      <c r="O274" s="1118"/>
      <c r="P274" s="1119"/>
      <c r="Q274" s="285">
        <v>3</v>
      </c>
      <c r="R274" s="294">
        <v>15</v>
      </c>
      <c r="S274" s="294">
        <v>49.100000000000001</v>
      </c>
      <c r="T274" s="515">
        <v>49.100000000000001</v>
      </c>
      <c r="U274" s="285" t="s">
        <v>554</v>
      </c>
      <c r="V274" s="294">
        <v>50</v>
      </c>
      <c r="W274" s="294">
        <v>49.700000000000003</v>
      </c>
      <c r="X274" s="1100">
        <v>49.649999999999999</v>
      </c>
      <c r="Y274" s="361">
        <v>1</v>
      </c>
      <c r="Z274" s="361">
        <v>2.1000000000000001</v>
      </c>
      <c r="AA274" s="361">
        <v>1.8</v>
      </c>
      <c r="AB274" s="1135" t="s">
        <v>486</v>
      </c>
      <c r="AC274" s="142"/>
      <c r="AD274" s="142"/>
      <c r="AE274" s="142"/>
      <c r="AF274" s="142"/>
      <c r="AG274" s="142"/>
      <c r="AH274" s="142"/>
      <c r="AI274" s="142"/>
      <c r="AJ274" s="142"/>
      <c r="AK274" s="142"/>
      <c r="AL274" s="142"/>
      <c r="AM274" s="142"/>
      <c r="AN274" s="142"/>
      <c r="AO274" s="142"/>
      <c r="AP274" s="142"/>
      <c r="AQ274" s="142"/>
      <c r="AR274" s="142"/>
      <c r="AS274" s="142"/>
      <c r="AT274" s="142"/>
      <c r="AU274" s="142"/>
      <c r="AV274" s="142"/>
      <c r="AW274" s="142"/>
      <c r="AX274" s="142"/>
      <c r="AY274" s="142"/>
      <c r="AZ274" s="142"/>
      <c r="BA274" s="142"/>
      <c r="BB274" s="142"/>
      <c r="BC274" s="142"/>
      <c r="BD274" s="142"/>
      <c r="BE274" s="142"/>
      <c r="BF274" s="142"/>
      <c r="BG274" s="142"/>
    </row>
    <row r="275" ht="25.800000000000001" customHeight="1">
      <c r="A275" s="1155"/>
      <c r="B275" s="699" t="s">
        <v>247</v>
      </c>
      <c r="C275" s="1155"/>
      <c r="D275" s="711" t="s">
        <v>247</v>
      </c>
      <c r="E275" s="711"/>
      <c r="F275" s="711"/>
      <c r="G275" s="711"/>
      <c r="H275" s="181"/>
      <c r="I275" s="181"/>
      <c r="J275" s="181"/>
      <c r="K275" s="182"/>
      <c r="L275" s="392" t="s">
        <v>566</v>
      </c>
      <c r="M275" s="392" t="s">
        <v>567</v>
      </c>
      <c r="N275" s="1156"/>
      <c r="O275" s="1157"/>
      <c r="P275" s="1158"/>
      <c r="Q275" s="1159">
        <v>3</v>
      </c>
      <c r="R275" s="1160">
        <v>15</v>
      </c>
      <c r="S275" s="1160">
        <v>49.100000000000001</v>
      </c>
      <c r="T275" s="1150">
        <v>49.100000000000001</v>
      </c>
      <c r="U275" s="1159" t="s">
        <v>568</v>
      </c>
      <c r="V275" s="1160">
        <v>38</v>
      </c>
      <c r="W275" s="1160">
        <v>49.700000000000003</v>
      </c>
      <c r="X275" s="1161">
        <v>49.649999999999999</v>
      </c>
      <c r="Y275" s="613">
        <v>3.29</v>
      </c>
      <c r="Z275" s="398">
        <v>3</v>
      </c>
      <c r="AA275" s="310">
        <v>1.3</v>
      </c>
      <c r="AB275" s="1162"/>
      <c r="AC275" s="142"/>
      <c r="AD275" s="142"/>
      <c r="AE275" s="142"/>
      <c r="AF275" s="142"/>
      <c r="AG275" s="142"/>
      <c r="AH275" s="142"/>
      <c r="AI275" s="142"/>
      <c r="AJ275" s="142"/>
      <c r="AK275" s="142"/>
      <c r="AL275" s="142"/>
      <c r="AM275" s="142"/>
      <c r="AN275" s="142"/>
      <c r="AO275" s="142"/>
      <c r="AP275" s="142"/>
      <c r="AQ275" s="142"/>
      <c r="AR275" s="142"/>
      <c r="AS275" s="142"/>
      <c r="AT275" s="142"/>
      <c r="AU275" s="142"/>
      <c r="AV275" s="142"/>
      <c r="AW275" s="142"/>
      <c r="AX275" s="142"/>
      <c r="AY275" s="142"/>
      <c r="AZ275" s="142"/>
      <c r="BA275" s="142"/>
      <c r="BB275" s="142"/>
      <c r="BC275" s="142"/>
      <c r="BD275" s="142"/>
      <c r="BE275" s="142"/>
      <c r="BF275" s="142"/>
      <c r="BG275" s="142"/>
    </row>
    <row r="276" s="142" customFormat="1" ht="25.800000000000001" customHeight="1">
      <c r="A276" s="521"/>
      <c r="B276" s="522" t="s">
        <v>187</v>
      </c>
      <c r="C276" s="521"/>
      <c r="D276" s="714" t="s">
        <v>187</v>
      </c>
      <c r="E276" s="714"/>
      <c r="F276" s="714"/>
      <c r="G276" s="714"/>
      <c r="H276" s="181"/>
      <c r="I276" s="181"/>
      <c r="J276" s="181"/>
      <c r="K276" s="182"/>
      <c r="L276" s="406" t="s">
        <v>569</v>
      </c>
      <c r="M276" s="406" t="s">
        <v>570</v>
      </c>
      <c r="N276" s="1163"/>
      <c r="O276" s="1164"/>
      <c r="P276" s="1165"/>
      <c r="Q276" s="1097">
        <v>4</v>
      </c>
      <c r="R276" s="360">
        <v>20</v>
      </c>
      <c r="S276" s="360">
        <v>49.100000000000001</v>
      </c>
      <c r="T276" s="1150">
        <v>49.200000000000003</v>
      </c>
      <c r="U276" s="1097" t="s">
        <v>568</v>
      </c>
      <c r="V276" s="360">
        <v>40</v>
      </c>
      <c r="W276" s="360">
        <v>49.700000000000003</v>
      </c>
      <c r="X276" s="1127">
        <v>49.649999999999999</v>
      </c>
      <c r="Y276" s="561">
        <v>2</v>
      </c>
      <c r="Z276" s="561">
        <v>4.5</v>
      </c>
      <c r="AA276" s="561">
        <v>3</v>
      </c>
      <c r="AB276" s="1128"/>
      <c r="AC276" s="142"/>
      <c r="AD276" s="142"/>
      <c r="AE276" s="142"/>
      <c r="AF276" s="142"/>
      <c r="AG276" s="142"/>
      <c r="AH276" s="142"/>
      <c r="AI276" s="142"/>
      <c r="AJ276" s="142"/>
      <c r="AK276" s="142"/>
      <c r="AL276" s="142"/>
      <c r="AM276" s="142"/>
      <c r="AN276" s="142"/>
      <c r="AO276" s="142"/>
      <c r="AP276" s="142"/>
      <c r="AQ276" s="142"/>
      <c r="AR276" s="142"/>
      <c r="AS276" s="142"/>
      <c r="AT276" s="142"/>
      <c r="AU276" s="142"/>
      <c r="AV276" s="142"/>
      <c r="AW276" s="142"/>
      <c r="AX276" s="142"/>
      <c r="AY276" s="142"/>
      <c r="AZ276" s="142"/>
      <c r="BA276" s="142"/>
      <c r="BB276" s="142"/>
      <c r="BC276" s="142"/>
      <c r="BD276" s="142"/>
      <c r="BE276" s="142"/>
      <c r="BF276" s="142"/>
      <c r="BG276" s="142"/>
    </row>
    <row r="277" ht="25.800000000000001" customHeight="1">
      <c r="A277" s="1166"/>
      <c r="B277" s="999" t="s">
        <v>209</v>
      </c>
      <c r="C277" s="1112"/>
      <c r="D277" s="711" t="s">
        <v>209</v>
      </c>
      <c r="E277" s="372"/>
      <c r="F277" s="372"/>
      <c r="G277" s="372"/>
      <c r="H277" s="181"/>
      <c r="I277" s="181"/>
      <c r="J277" s="181"/>
      <c r="K277" s="182"/>
      <c r="L277" s="266" t="s">
        <v>571</v>
      </c>
      <c r="M277" s="874" t="s">
        <v>572</v>
      </c>
      <c r="N277" s="1167"/>
      <c r="O277" s="1168"/>
      <c r="P277" s="1169"/>
      <c r="Q277" s="1159">
        <v>4</v>
      </c>
      <c r="R277" s="1160">
        <v>20</v>
      </c>
      <c r="S277" s="1160">
        <v>49.100000000000001</v>
      </c>
      <c r="T277" s="1170">
        <v>49.200000000000003</v>
      </c>
      <c r="U277" s="1159" t="s">
        <v>234</v>
      </c>
      <c r="V277" s="1160">
        <v>28</v>
      </c>
      <c r="W277" s="1160">
        <v>49.700000000000003</v>
      </c>
      <c r="X277" s="1099">
        <v>49.600000000000001</v>
      </c>
      <c r="Y277" s="613">
        <v>0.50456793227726093</v>
      </c>
      <c r="Z277" s="320">
        <v>0.20000000000000001</v>
      </c>
      <c r="AA277" s="310">
        <v>0.50456793227726093</v>
      </c>
      <c r="AB277" s="1153"/>
      <c r="AC277" s="142"/>
      <c r="AD277" s="142"/>
      <c r="AE277" s="142"/>
      <c r="AF277" s="142"/>
      <c r="AG277" s="142"/>
      <c r="AH277" s="142"/>
      <c r="AI277" s="142"/>
      <c r="AJ277" s="142"/>
      <c r="AK277" s="142"/>
      <c r="AL277" s="142"/>
      <c r="AM277" s="142"/>
      <c r="AN277" s="142"/>
      <c r="AO277" s="142"/>
      <c r="AP277" s="142"/>
      <c r="AQ277" s="142"/>
      <c r="AR277" s="142"/>
      <c r="AS277" s="142"/>
      <c r="AT277" s="142"/>
      <c r="AU277" s="142"/>
      <c r="AV277" s="142"/>
      <c r="AW277" s="142"/>
      <c r="AX277" s="142"/>
      <c r="AY277" s="142"/>
      <c r="AZ277" s="142"/>
      <c r="BA277" s="142"/>
      <c r="BB277" s="142"/>
      <c r="BC277" s="142"/>
      <c r="BD277" s="142"/>
      <c r="BE277" s="142"/>
      <c r="BF277" s="142"/>
      <c r="BG277" s="142"/>
    </row>
    <row r="278" ht="25.800000000000001" customHeight="1">
      <c r="A278" s="1145"/>
      <c r="B278" s="522" t="s">
        <v>176</v>
      </c>
      <c r="C278" s="1171"/>
      <c r="D278" s="714" t="s">
        <v>176</v>
      </c>
      <c r="E278" s="714"/>
      <c r="F278" s="714"/>
      <c r="G278" s="714"/>
      <c r="H278" s="181"/>
      <c r="I278" s="181"/>
      <c r="J278" s="181"/>
      <c r="K278" s="182"/>
      <c r="L278" s="406" t="s">
        <v>573</v>
      </c>
      <c r="M278" s="406" t="s">
        <v>574</v>
      </c>
      <c r="N278" s="1172"/>
      <c r="O278" s="1173"/>
      <c r="P278" s="1174"/>
      <c r="Q278" s="1149">
        <v>5</v>
      </c>
      <c r="R278" s="360">
        <v>25</v>
      </c>
      <c r="S278" s="1142">
        <v>49.100000000000001</v>
      </c>
      <c r="T278" s="1098">
        <v>49.200000000000003</v>
      </c>
      <c r="U278" s="1175" t="s">
        <v>144</v>
      </c>
      <c r="V278" s="1176"/>
      <c r="W278" s="1175"/>
      <c r="X278" s="1177"/>
      <c r="Y278" s="561">
        <v>7.7999999999999998</v>
      </c>
      <c r="Z278" s="561">
        <v>8</v>
      </c>
      <c r="AA278" s="561">
        <v>8.1999999999999993</v>
      </c>
      <c r="AB278" s="1178" t="s">
        <v>575</v>
      </c>
      <c r="AC278" s="142"/>
      <c r="AD278" s="142"/>
      <c r="AE278" s="142"/>
      <c r="AF278" s="142"/>
      <c r="AG278" s="142"/>
      <c r="AH278" s="142"/>
      <c r="AI278" s="142"/>
      <c r="AJ278" s="142"/>
      <c r="AK278" s="142"/>
      <c r="AL278" s="142"/>
      <c r="AM278" s="142"/>
      <c r="AN278" s="142"/>
      <c r="AO278" s="142"/>
      <c r="AP278" s="142"/>
      <c r="AQ278" s="142"/>
      <c r="AR278" s="142"/>
      <c r="AS278" s="142"/>
      <c r="AT278" s="142"/>
      <c r="AU278" s="142"/>
      <c r="AV278" s="142"/>
      <c r="AW278" s="142"/>
      <c r="AX278" s="142"/>
      <c r="AY278" s="142"/>
      <c r="AZ278" s="142"/>
      <c r="BA278" s="142"/>
      <c r="BB278" s="142"/>
      <c r="BC278" s="142"/>
      <c r="BD278" s="142"/>
      <c r="BE278" s="142"/>
      <c r="BF278" s="142"/>
      <c r="BG278" s="142"/>
    </row>
    <row r="279" ht="25.800000000000001" customHeight="1">
      <c r="A279" s="1145"/>
      <c r="B279" s="680"/>
      <c r="C279" s="1152"/>
      <c r="D279" s="356"/>
      <c r="E279" s="356"/>
      <c r="F279" s="356"/>
      <c r="G279" s="1179" t="s">
        <v>576</v>
      </c>
      <c r="H279" s="181"/>
      <c r="I279" s="181"/>
      <c r="J279" s="181"/>
      <c r="K279" s="182"/>
      <c r="L279" s="266" t="s">
        <v>275</v>
      </c>
      <c r="M279" s="266" t="s">
        <v>577</v>
      </c>
      <c r="N279" s="1180"/>
      <c r="O279" s="1181"/>
      <c r="P279" s="1182"/>
      <c r="Q279" s="285">
        <v>5</v>
      </c>
      <c r="R279" s="294">
        <v>25</v>
      </c>
      <c r="S279" s="294">
        <v>49.100000000000001</v>
      </c>
      <c r="T279" s="515">
        <v>49.200000000000003</v>
      </c>
      <c r="U279" s="1183" t="s">
        <v>252</v>
      </c>
      <c r="V279" s="1184">
        <v>34</v>
      </c>
      <c r="W279" s="1184">
        <v>49.700000000000003</v>
      </c>
      <c r="X279" s="1185">
        <v>49.600000000000001</v>
      </c>
      <c r="Y279" s="361">
        <v>2</v>
      </c>
      <c r="Z279" s="330">
        <v>3</v>
      </c>
      <c r="AA279" s="310">
        <v>4.2000000000000002</v>
      </c>
      <c r="AB279" s="1186"/>
      <c r="AC279" s="142"/>
      <c r="AD279" s="142"/>
      <c r="AE279" s="142"/>
      <c r="AF279" s="142"/>
      <c r="AG279" s="142"/>
      <c r="AH279" s="142"/>
      <c r="AI279" s="142"/>
      <c r="AJ279" s="142"/>
      <c r="AK279" s="142"/>
      <c r="AL279" s="142"/>
      <c r="AM279" s="142"/>
      <c r="AN279" s="142"/>
      <c r="AO279" s="142"/>
      <c r="AP279" s="142"/>
      <c r="AQ279" s="142"/>
      <c r="AR279" s="142"/>
      <c r="AS279" s="142"/>
      <c r="AT279" s="142"/>
      <c r="AU279" s="142"/>
      <c r="AV279" s="142"/>
      <c r="AW279" s="142"/>
      <c r="AX279" s="142"/>
      <c r="AY279" s="142"/>
      <c r="AZ279" s="142"/>
      <c r="BA279" s="142"/>
      <c r="BB279" s="142"/>
      <c r="BC279" s="142"/>
      <c r="BD279" s="142"/>
      <c r="BE279" s="142"/>
      <c r="BF279" s="142"/>
      <c r="BG279" s="142"/>
      <c r="BP279" s="142"/>
    </row>
    <row r="280" s="154" customFormat="1" ht="25.800000000000001" customHeight="1">
      <c r="A280" s="1187">
        <v>5.1999999999999993</v>
      </c>
      <c r="B280" s="343" t="s">
        <v>209</v>
      </c>
      <c r="C280" s="497"/>
      <c r="D280" s="355" t="s">
        <v>209</v>
      </c>
      <c r="E280" s="355"/>
      <c r="F280" s="355"/>
      <c r="G280" s="355"/>
      <c r="H280" s="1188"/>
      <c r="I280" s="1188"/>
      <c r="J280" s="1188"/>
      <c r="K280" s="1189"/>
      <c r="L280" s="292" t="s">
        <v>578</v>
      </c>
      <c r="M280" s="292" t="s">
        <v>572</v>
      </c>
      <c r="N280" s="1180"/>
      <c r="O280" s="1181"/>
      <c r="P280" s="1182"/>
      <c r="Q280" s="1190">
        <v>5</v>
      </c>
      <c r="R280" s="287">
        <v>25</v>
      </c>
      <c r="S280" s="1142">
        <v>49.100000000000001</v>
      </c>
      <c r="T280" s="515">
        <v>49.200000000000003</v>
      </c>
      <c r="U280" s="1191" t="s">
        <v>234</v>
      </c>
      <c r="V280" s="1192">
        <v>26</v>
      </c>
      <c r="W280" s="1192">
        <v>49.700000000000003</v>
      </c>
      <c r="X280" s="1193">
        <v>49.600000000000001</v>
      </c>
      <c r="Y280" s="361">
        <v>0.080000000000000002</v>
      </c>
      <c r="Z280" s="330">
        <v>0.080000000000000002</v>
      </c>
      <c r="AA280" s="361">
        <v>0.29999999999999999</v>
      </c>
      <c r="AB280" s="1153"/>
      <c r="AC280" s="154"/>
      <c r="AD280" s="154"/>
      <c r="AE280" s="154"/>
      <c r="AF280" s="154"/>
      <c r="AG280" s="154"/>
      <c r="AH280" s="154"/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</row>
    <row r="281" s="142" customFormat="1" ht="25.800000000000001" customHeight="1">
      <c r="A281" s="1194">
        <v>5.3999999999999995</v>
      </c>
      <c r="B281" s="343" t="s">
        <v>209</v>
      </c>
      <c r="C281" s="497"/>
      <c r="D281" s="355" t="s">
        <v>209</v>
      </c>
      <c r="E281" s="356"/>
      <c r="F281" s="356"/>
      <c r="G281" s="356"/>
      <c r="H281" s="1195"/>
      <c r="I281" s="181"/>
      <c r="J281" s="181"/>
      <c r="K281" s="182"/>
      <c r="L281" s="266" t="s">
        <v>579</v>
      </c>
      <c r="M281" s="266" t="s">
        <v>572</v>
      </c>
      <c r="N281" s="1180"/>
      <c r="O281" s="1181"/>
      <c r="P281" s="1196"/>
      <c r="Q281" s="1197">
        <v>5</v>
      </c>
      <c r="R281" s="1198">
        <v>25</v>
      </c>
      <c r="S281" s="294">
        <v>49.100000000000001</v>
      </c>
      <c r="T281" s="515">
        <v>49.200000000000003</v>
      </c>
      <c r="U281" s="1175" t="s">
        <v>234</v>
      </c>
      <c r="V281" s="1184">
        <v>25</v>
      </c>
      <c r="W281" s="1175">
        <v>49.700000000000003</v>
      </c>
      <c r="X281" s="1193">
        <v>49.600000000000001</v>
      </c>
      <c r="Y281" s="361">
        <v>0.46000000000000002</v>
      </c>
      <c r="Z281" s="330">
        <v>0.46000000000000002</v>
      </c>
      <c r="AA281" s="361">
        <v>0.5</v>
      </c>
      <c r="AB281" s="1111"/>
      <c r="AC281" s="142"/>
      <c r="AD281" s="142"/>
      <c r="AE281" s="142"/>
      <c r="AF281" s="142"/>
      <c r="AG281" s="142"/>
      <c r="AH281" s="142"/>
      <c r="AI281" s="142"/>
      <c r="AJ281" s="142"/>
      <c r="AK281" s="142"/>
      <c r="AL281" s="142"/>
      <c r="AM281" s="142"/>
      <c r="AN281" s="142"/>
      <c r="AO281" s="142"/>
      <c r="AP281" s="142"/>
      <c r="AQ281" s="142"/>
      <c r="AR281" s="142"/>
      <c r="AS281" s="142"/>
      <c r="AT281" s="142"/>
      <c r="AU281" s="142"/>
      <c r="AV281" s="142"/>
      <c r="AW281" s="142"/>
      <c r="AX281" s="142"/>
      <c r="AY281" s="142"/>
      <c r="AZ281" s="142"/>
      <c r="BA281" s="142"/>
      <c r="BB281" s="142"/>
      <c r="BC281" s="142"/>
      <c r="BD281" s="142"/>
      <c r="BE281" s="142"/>
      <c r="BF281" s="142"/>
      <c r="BG281" s="142"/>
    </row>
    <row r="282" s="142" customFormat="1" ht="25.800000000000001" customHeight="1">
      <c r="A282" s="1166"/>
      <c r="B282" s="999" t="s">
        <v>209</v>
      </c>
      <c r="C282" s="1112"/>
      <c r="D282" s="711" t="s">
        <v>209</v>
      </c>
      <c r="E282" s="372"/>
      <c r="F282" s="372"/>
      <c r="G282" s="372"/>
      <c r="H282" s="181"/>
      <c r="I282" s="181"/>
      <c r="J282" s="181"/>
      <c r="K282" s="182"/>
      <c r="L282" s="297" t="s">
        <v>580</v>
      </c>
      <c r="M282" s="874" t="s">
        <v>572</v>
      </c>
      <c r="N282" s="1199"/>
      <c r="O282" s="1200"/>
      <c r="P282" s="1201"/>
      <c r="Q282" s="1141">
        <v>5</v>
      </c>
      <c r="R282" s="376">
        <v>25</v>
      </c>
      <c r="S282" s="376">
        <v>49.100000000000001</v>
      </c>
      <c r="T282" s="1131">
        <v>49.200000000000003</v>
      </c>
      <c r="U282" s="1202" t="s">
        <v>252</v>
      </c>
      <c r="V282" s="1203">
        <v>31</v>
      </c>
      <c r="W282" s="1203">
        <v>49.700000000000003</v>
      </c>
      <c r="X282" s="1185">
        <v>49.600000000000001</v>
      </c>
      <c r="Y282" s="613">
        <v>0.90000000000000002</v>
      </c>
      <c r="Z282" s="320">
        <v>0.29999999999999999</v>
      </c>
      <c r="AA282" s="310">
        <v>0.90000000000000002</v>
      </c>
      <c r="AB282" s="976"/>
      <c r="AC282" s="142"/>
      <c r="AD282" s="142"/>
      <c r="AE282" s="142"/>
      <c r="AF282" s="142"/>
      <c r="AG282" s="142"/>
      <c r="AH282" s="142"/>
      <c r="AI282" s="142"/>
      <c r="AJ282" s="142"/>
      <c r="AK282" s="142"/>
      <c r="AL282" s="142"/>
      <c r="AM282" s="142"/>
      <c r="AN282" s="142"/>
      <c r="AO282" s="142"/>
      <c r="AP282" s="142"/>
      <c r="AQ282" s="142"/>
      <c r="AR282" s="142"/>
      <c r="AS282" s="142"/>
      <c r="AT282" s="142"/>
      <c r="AU282" s="142"/>
      <c r="AV282" s="142"/>
      <c r="AW282" s="142"/>
      <c r="AX282" s="142"/>
      <c r="AY282" s="142"/>
      <c r="AZ282" s="142"/>
      <c r="BA282" s="142"/>
      <c r="BB282" s="142"/>
      <c r="BC282" s="142"/>
      <c r="BD282" s="142"/>
      <c r="BE282" s="142"/>
      <c r="BF282" s="142"/>
      <c r="BG282" s="142"/>
    </row>
    <row r="283" ht="25.800000000000001" customHeight="1">
      <c r="A283" s="1171"/>
      <c r="B283" s="522" t="s">
        <v>176</v>
      </c>
      <c r="C283" s="1145"/>
      <c r="D283" s="805" t="s">
        <v>176</v>
      </c>
      <c r="E283" s="805"/>
      <c r="F283" s="805"/>
      <c r="G283" s="805"/>
      <c r="H283" s="181"/>
      <c r="I283" s="181"/>
      <c r="J283" s="181"/>
      <c r="K283" s="182"/>
      <c r="L283" s="406" t="s">
        <v>573</v>
      </c>
      <c r="M283" s="406" t="s">
        <v>581</v>
      </c>
      <c r="N283" s="1172"/>
      <c r="O283" s="1173"/>
      <c r="P283" s="1174"/>
      <c r="Q283" s="1149">
        <v>6</v>
      </c>
      <c r="R283" s="360">
        <v>30</v>
      </c>
      <c r="S283" s="1142">
        <v>49.100000000000001</v>
      </c>
      <c r="T283" s="1098">
        <v>49.200000000000003</v>
      </c>
      <c r="U283" s="1175" t="s">
        <v>144</v>
      </c>
      <c r="V283" s="1176"/>
      <c r="W283" s="1175"/>
      <c r="X283" s="1204"/>
      <c r="Y283" s="561">
        <v>7.5</v>
      </c>
      <c r="Z283" s="561">
        <v>7.7000000000000002</v>
      </c>
      <c r="AA283" s="561">
        <v>8.9000000000000004</v>
      </c>
      <c r="AB283" s="1178" t="s">
        <v>582</v>
      </c>
      <c r="AC283" s="142"/>
      <c r="AD283" s="142"/>
      <c r="AE283" s="142"/>
      <c r="AF283" s="142"/>
      <c r="AG283" s="142"/>
      <c r="AH283" s="142"/>
      <c r="AI283" s="142"/>
      <c r="AJ283" s="142"/>
      <c r="AK283" s="142"/>
      <c r="AL283" s="142"/>
      <c r="AM283" s="142"/>
      <c r="AN283" s="142"/>
      <c r="AO283" s="142"/>
      <c r="AP283" s="142"/>
      <c r="AQ283" s="142"/>
      <c r="AR283" s="142"/>
      <c r="AS283" s="142"/>
      <c r="AT283" s="142"/>
      <c r="AU283" s="142"/>
      <c r="AV283" s="142"/>
      <c r="AW283" s="142"/>
      <c r="AX283" s="142"/>
      <c r="AY283" s="142"/>
      <c r="AZ283" s="142"/>
      <c r="BA283" s="142"/>
      <c r="BB283" s="142"/>
      <c r="BC283" s="142"/>
      <c r="BD283" s="142"/>
      <c r="BE283" s="142"/>
      <c r="BF283" s="142"/>
      <c r="BG283" s="142"/>
    </row>
    <row r="284" ht="25.800000000000001" customHeight="1">
      <c r="A284" s="1205"/>
      <c r="B284" s="797"/>
      <c r="C284" s="1145"/>
      <c r="D284" s="805"/>
      <c r="E284" s="805"/>
      <c r="F284" s="805"/>
      <c r="G284" s="805"/>
      <c r="H284" s="181"/>
      <c r="I284" s="181"/>
      <c r="J284" s="181"/>
      <c r="K284" s="182"/>
      <c r="L284" s="874" t="s">
        <v>583</v>
      </c>
      <c r="M284" s="392" t="s">
        <v>584</v>
      </c>
      <c r="N284" s="1206"/>
      <c r="O284" s="1207"/>
      <c r="P284" s="1208"/>
      <c r="Q284" s="1123">
        <v>6</v>
      </c>
      <c r="R284" s="1209">
        <v>30</v>
      </c>
      <c r="S284" s="1209">
        <v>49.100000000000001</v>
      </c>
      <c r="T284" s="1210">
        <v>49.200000000000003</v>
      </c>
      <c r="U284" s="1202" t="s">
        <v>234</v>
      </c>
      <c r="V284" s="1203">
        <v>25</v>
      </c>
      <c r="W284" s="1203">
        <v>49.700000000000003</v>
      </c>
      <c r="X284" s="1211">
        <v>49.600000000000001</v>
      </c>
      <c r="Y284" s="613">
        <v>1</v>
      </c>
      <c r="Z284" s="398">
        <v>1.1000000000000001</v>
      </c>
      <c r="AA284" s="310">
        <v>1</v>
      </c>
      <c r="AB284" s="998"/>
      <c r="AC284" s="142"/>
      <c r="AD284" s="142"/>
      <c r="AE284" s="142"/>
      <c r="AF284" s="142"/>
      <c r="AG284" s="142"/>
      <c r="AH284" s="142"/>
      <c r="AI284" s="142"/>
      <c r="AJ284" s="142"/>
      <c r="AK284" s="142"/>
      <c r="AL284" s="142"/>
      <c r="AM284" s="142"/>
      <c r="AN284" s="142"/>
      <c r="AO284" s="142"/>
      <c r="AP284" s="142"/>
      <c r="AQ284" s="142"/>
      <c r="AR284" s="142"/>
      <c r="AS284" s="142"/>
      <c r="AT284" s="142"/>
      <c r="AU284" s="142"/>
      <c r="AV284" s="142"/>
      <c r="AW284" s="142"/>
      <c r="AX284" s="142"/>
      <c r="AY284" s="142"/>
      <c r="AZ284" s="142"/>
      <c r="BA284" s="142"/>
      <c r="BB284" s="142"/>
      <c r="BC284" s="142"/>
      <c r="BD284" s="142"/>
      <c r="BE284" s="142"/>
      <c r="BF284" s="142"/>
      <c r="BG284" s="142"/>
    </row>
    <row r="285" ht="25.800000000000001" customHeight="1">
      <c r="A285" s="1212"/>
      <c r="B285" s="729" t="s">
        <v>278</v>
      </c>
      <c r="C285" s="1213"/>
      <c r="D285" s="957" t="s">
        <v>278</v>
      </c>
      <c r="E285" s="957"/>
      <c r="F285" s="957"/>
      <c r="G285" s="957"/>
      <c r="H285" s="174"/>
      <c r="I285" s="174"/>
      <c r="J285" s="174"/>
      <c r="K285" s="150"/>
      <c r="L285" s="266" t="s">
        <v>585</v>
      </c>
      <c r="M285" s="541" t="s">
        <v>586</v>
      </c>
      <c r="N285" s="1172"/>
      <c r="O285" s="1173"/>
      <c r="P285" s="1174"/>
      <c r="Q285" s="1097">
        <v>7</v>
      </c>
      <c r="R285" s="360">
        <v>35</v>
      </c>
      <c r="S285" s="360">
        <v>49.100000000000001</v>
      </c>
      <c r="T285" s="1098">
        <v>49.200000000000003</v>
      </c>
      <c r="U285" s="1097" t="s">
        <v>587</v>
      </c>
      <c r="V285" s="360">
        <v>20</v>
      </c>
      <c r="W285" s="360">
        <v>49.700000000000003</v>
      </c>
      <c r="X285" s="1127">
        <v>49.68</v>
      </c>
      <c r="Y285" s="561">
        <v>0</v>
      </c>
      <c r="Z285" s="561">
        <v>0</v>
      </c>
      <c r="AA285" s="561">
        <v>0</v>
      </c>
      <c r="AB285" s="1128" t="s">
        <v>192</v>
      </c>
      <c r="AC285" s="142"/>
      <c r="AD285" s="142"/>
      <c r="AE285" s="142"/>
      <c r="AF285" s="142"/>
      <c r="AG285" s="142"/>
      <c r="AH285" s="142"/>
      <c r="AI285" s="142"/>
      <c r="AJ285" s="142"/>
      <c r="AK285" s="142"/>
      <c r="AL285" s="142"/>
      <c r="AM285" s="142"/>
      <c r="AN285" s="142"/>
      <c r="AO285" s="142"/>
      <c r="AP285" s="142"/>
      <c r="AQ285" s="142"/>
      <c r="AR285" s="142"/>
      <c r="AS285" s="142"/>
      <c r="AT285" s="142"/>
      <c r="AU285" s="142"/>
      <c r="AV285" s="142"/>
      <c r="AW285" s="142"/>
      <c r="AX285" s="142"/>
      <c r="AY285" s="142"/>
      <c r="AZ285" s="142"/>
      <c r="BA285" s="142"/>
      <c r="BB285" s="142"/>
      <c r="BC285" s="142"/>
      <c r="BD285" s="142"/>
      <c r="BE285" s="142"/>
      <c r="BF285" s="142"/>
      <c r="BG285" s="142"/>
    </row>
    <row r="286" s="142" customFormat="1" ht="25.800000000000001" customHeight="1">
      <c r="A286" s="1214"/>
      <c r="B286" s="433"/>
      <c r="C286" s="1215"/>
      <c r="D286" s="346"/>
      <c r="E286" s="346"/>
      <c r="F286" s="346"/>
      <c r="G286" s="346"/>
      <c r="H286" s="174"/>
      <c r="I286" s="174"/>
      <c r="J286" s="174"/>
      <c r="K286" s="150"/>
      <c r="L286" s="266" t="s">
        <v>588</v>
      </c>
      <c r="M286" s="266" t="s">
        <v>589</v>
      </c>
      <c r="N286" s="1180"/>
      <c r="O286" s="1181"/>
      <c r="P286" s="1182"/>
      <c r="Q286" s="301">
        <v>7</v>
      </c>
      <c r="R286" s="303">
        <v>35</v>
      </c>
      <c r="S286" s="303">
        <v>49.100000000000001</v>
      </c>
      <c r="T286" s="1150">
        <v>49.200000000000003</v>
      </c>
      <c r="U286" s="301" t="s">
        <v>587</v>
      </c>
      <c r="V286" s="303">
        <v>20</v>
      </c>
      <c r="W286" s="303">
        <v>49.700000000000003</v>
      </c>
      <c r="X286" s="1105">
        <v>49.600000000000001</v>
      </c>
      <c r="Y286" s="361">
        <v>0.57999999999999996</v>
      </c>
      <c r="Z286" s="320">
        <v>0.57999999999999996</v>
      </c>
      <c r="AA286" s="310">
        <v>0.59999999999999998</v>
      </c>
      <c r="AB286" s="321"/>
      <c r="AC286" s="142"/>
      <c r="AD286" s="142"/>
      <c r="AE286" s="142"/>
      <c r="AF286" s="142"/>
      <c r="AG286" s="142"/>
      <c r="AH286" s="142"/>
      <c r="AI286" s="142"/>
      <c r="AJ286" s="142"/>
      <c r="AK286" s="142"/>
      <c r="AL286" s="142"/>
      <c r="AM286" s="142"/>
      <c r="AN286" s="142"/>
      <c r="AO286" s="142"/>
      <c r="AP286" s="142"/>
      <c r="AQ286" s="142"/>
      <c r="AR286" s="142"/>
      <c r="AS286" s="142"/>
      <c r="AT286" s="142"/>
      <c r="AU286" s="142"/>
      <c r="AV286" s="142"/>
      <c r="AW286" s="142"/>
      <c r="AX286" s="142"/>
      <c r="AY286" s="142"/>
      <c r="AZ286" s="142"/>
      <c r="BA286" s="142"/>
      <c r="BB286" s="142"/>
      <c r="BC286" s="142"/>
      <c r="BD286" s="142"/>
      <c r="BE286" s="142"/>
      <c r="BF286" s="142"/>
      <c r="BG286" s="142"/>
    </row>
    <row r="287" ht="25.800000000000001" customHeight="1">
      <c r="A287" s="497"/>
      <c r="B287" s="343" t="s">
        <v>247</v>
      </c>
      <c r="C287" s="497"/>
      <c r="D287" s="355" t="s">
        <v>247</v>
      </c>
      <c r="E287" s="355"/>
      <c r="F287" s="355"/>
      <c r="G287" s="355"/>
      <c r="H287" s="181"/>
      <c r="I287" s="181"/>
      <c r="J287" s="181"/>
      <c r="K287" s="182"/>
      <c r="L287" s="292" t="s">
        <v>590</v>
      </c>
      <c r="M287" s="1216" t="s">
        <v>591</v>
      </c>
      <c r="N287" s="1108"/>
      <c r="O287" s="1109"/>
      <c r="P287" s="1110"/>
      <c r="Q287" s="301">
        <v>7</v>
      </c>
      <c r="R287" s="303">
        <v>35</v>
      </c>
      <c r="S287" s="303">
        <v>49.100000000000001</v>
      </c>
      <c r="T287" s="1131">
        <v>49.200000000000003</v>
      </c>
      <c r="U287" s="301" t="s">
        <v>587</v>
      </c>
      <c r="V287" s="303">
        <v>19</v>
      </c>
      <c r="W287" s="303">
        <v>49.700000000000003</v>
      </c>
      <c r="X287" s="1100">
        <v>49.649999999999999</v>
      </c>
      <c r="Y287" s="361">
        <v>1.04</v>
      </c>
      <c r="Z287" s="319">
        <v>1.46</v>
      </c>
      <c r="AA287" s="1217">
        <v>1.5</v>
      </c>
      <c r="AB287" s="1218"/>
      <c r="AC287" s="142"/>
      <c r="AD287" s="142"/>
      <c r="AE287" s="142"/>
      <c r="AF287" s="142"/>
      <c r="AG287" s="142"/>
      <c r="AH287" s="142"/>
      <c r="AI287" s="142"/>
      <c r="AJ287" s="142"/>
      <c r="AK287" s="142"/>
      <c r="AL287" s="142"/>
      <c r="AM287" s="142"/>
      <c r="AN287" s="142"/>
      <c r="AO287" s="142"/>
      <c r="AP287" s="142"/>
      <c r="AQ287" s="142"/>
      <c r="AR287" s="142"/>
      <c r="AS287" s="142"/>
      <c r="AT287" s="142"/>
      <c r="AU287" s="142"/>
      <c r="AV287" s="142"/>
      <c r="AW287" s="142"/>
      <c r="AX287" s="142"/>
      <c r="AY287" s="142"/>
      <c r="AZ287" s="142"/>
      <c r="BA287" s="142"/>
      <c r="BB287" s="142"/>
      <c r="BC287" s="142"/>
      <c r="BD287" s="142"/>
      <c r="BE287" s="142"/>
      <c r="BF287" s="142"/>
      <c r="BG287" s="142"/>
    </row>
    <row r="288" s="142" customFormat="1" ht="25.800000000000001" customHeight="1">
      <c r="A288" s="1219"/>
      <c r="B288" s="502" t="s">
        <v>592</v>
      </c>
      <c r="C288" s="344"/>
      <c r="D288" s="355" t="s">
        <v>592</v>
      </c>
      <c r="E288" s="355"/>
      <c r="F288" s="355"/>
      <c r="G288" s="355"/>
      <c r="H288" s="181"/>
      <c r="I288" s="181"/>
      <c r="J288" s="181"/>
      <c r="K288" s="182"/>
      <c r="L288" s="292" t="s">
        <v>481</v>
      </c>
      <c r="M288" s="292" t="s">
        <v>593</v>
      </c>
      <c r="N288" s="1108"/>
      <c r="O288" s="1109"/>
      <c r="P288" s="1110"/>
      <c r="Q288" s="301">
        <v>7</v>
      </c>
      <c r="R288" s="303">
        <v>35</v>
      </c>
      <c r="S288" s="303">
        <v>49.100000000000001</v>
      </c>
      <c r="T288" s="515">
        <v>49.200000000000003</v>
      </c>
      <c r="U288" s="301" t="s">
        <v>206</v>
      </c>
      <c r="V288" s="303">
        <v>14</v>
      </c>
      <c r="W288" s="303">
        <v>49.700000000000003</v>
      </c>
      <c r="X288" s="1100">
        <v>49.649999999999999</v>
      </c>
      <c r="Y288" s="320">
        <v>2</v>
      </c>
      <c r="Z288" s="361">
        <v>3.7000000000000002</v>
      </c>
      <c r="AA288" s="310">
        <v>3</v>
      </c>
      <c r="AB288" s="1135"/>
      <c r="AC288" s="142"/>
      <c r="AD288" s="142"/>
      <c r="AE288" s="142"/>
      <c r="AF288" s="142"/>
      <c r="AG288" s="142"/>
      <c r="AH288" s="142"/>
      <c r="AI288" s="142"/>
      <c r="AJ288" s="142"/>
      <c r="AK288" s="142"/>
      <c r="AL288" s="142"/>
      <c r="AM288" s="142"/>
      <c r="AN288" s="142"/>
      <c r="AO288" s="142"/>
      <c r="AP288" s="142"/>
      <c r="AQ288" s="142"/>
      <c r="AR288" s="142"/>
      <c r="AS288" s="142"/>
      <c r="AT288" s="142"/>
      <c r="AU288" s="142"/>
      <c r="AV288" s="142"/>
      <c r="AW288" s="142"/>
      <c r="AX288" s="142"/>
      <c r="AY288" s="142"/>
      <c r="AZ288" s="142"/>
      <c r="BA288" s="142"/>
      <c r="BB288" s="142"/>
      <c r="BC288" s="142"/>
      <c r="BD288" s="142"/>
      <c r="BE288" s="142"/>
      <c r="BF288" s="142"/>
      <c r="BG288" s="142"/>
    </row>
    <row r="289" ht="25.800000000000001" customHeight="1">
      <c r="A289" s="977"/>
      <c r="B289" s="493" t="s">
        <v>132</v>
      </c>
      <c r="C289" s="977"/>
      <c r="D289" s="308" t="s">
        <v>132</v>
      </c>
      <c r="E289" s="308"/>
      <c r="F289" s="308"/>
      <c r="G289" s="308"/>
      <c r="H289" s="149"/>
      <c r="I289" s="149"/>
      <c r="J289" s="149"/>
      <c r="K289" s="150"/>
      <c r="L289" s="311" t="s">
        <v>594</v>
      </c>
      <c r="M289" s="266" t="s">
        <v>595</v>
      </c>
      <c r="N289" s="1108"/>
      <c r="O289" s="1109"/>
      <c r="P289" s="1110"/>
      <c r="Q289" s="301">
        <v>7</v>
      </c>
      <c r="R289" s="303">
        <v>35</v>
      </c>
      <c r="S289" s="303">
        <v>49.100000000000001</v>
      </c>
      <c r="T289" s="1131">
        <v>49.100000000000001</v>
      </c>
      <c r="U289" s="301" t="s">
        <v>206</v>
      </c>
      <c r="V289" s="303">
        <v>13</v>
      </c>
      <c r="W289" s="303">
        <v>49.700000000000003</v>
      </c>
      <c r="X289" s="1105">
        <v>49.600000000000001</v>
      </c>
      <c r="Y289" s="319">
        <v>0.28000000000000003</v>
      </c>
      <c r="Z289" s="320">
        <v>0.34000000000000002</v>
      </c>
      <c r="AA289" s="319">
        <v>0.40000000000000002</v>
      </c>
      <c r="AB289" s="1218"/>
      <c r="AC289" s="142"/>
      <c r="AD289" s="142"/>
      <c r="AE289" s="142"/>
      <c r="AF289" s="142"/>
      <c r="AG289" s="142"/>
      <c r="AH289" s="142"/>
      <c r="AI289" s="142"/>
      <c r="AJ289" s="142"/>
      <c r="AK289" s="142"/>
      <c r="AL289" s="142"/>
      <c r="AM289" s="142"/>
      <c r="AN289" s="142"/>
      <c r="AO289" s="142"/>
      <c r="AP289" s="142"/>
      <c r="AQ289" s="142"/>
      <c r="AR289" s="142"/>
      <c r="AS289" s="142"/>
      <c r="AT289" s="142"/>
      <c r="AU289" s="142"/>
      <c r="AV289" s="142"/>
      <c r="AW289" s="142"/>
      <c r="AX289" s="142"/>
      <c r="AY289" s="142"/>
      <c r="AZ289" s="142"/>
      <c r="BA289" s="142"/>
      <c r="BB289" s="142"/>
      <c r="BC289" s="142"/>
      <c r="BD289" s="142"/>
      <c r="BE289" s="142"/>
      <c r="BF289" s="142"/>
      <c r="BG289" s="142"/>
    </row>
    <row r="290" ht="25.800000000000001" customHeight="1">
      <c r="A290" s="277"/>
      <c r="B290" s="433"/>
      <c r="C290" s="277"/>
      <c r="D290" s="279"/>
      <c r="E290" s="279"/>
      <c r="F290" s="279"/>
      <c r="G290" s="279"/>
      <c r="H290" s="174"/>
      <c r="I290" s="174"/>
      <c r="J290" s="174"/>
      <c r="K290" s="150"/>
      <c r="L290" s="322"/>
      <c r="M290" s="266" t="s">
        <v>596</v>
      </c>
      <c r="N290" s="1108"/>
      <c r="O290" s="1109"/>
      <c r="P290" s="1110"/>
      <c r="Q290" s="1149">
        <v>7</v>
      </c>
      <c r="R290" s="294">
        <v>35</v>
      </c>
      <c r="S290" s="1142">
        <v>49.100000000000001</v>
      </c>
      <c r="T290" s="515">
        <v>49.100000000000001</v>
      </c>
      <c r="U290" s="1142" t="s">
        <v>206</v>
      </c>
      <c r="V290" s="294">
        <v>12</v>
      </c>
      <c r="W290" s="1142">
        <v>49.700000000000003</v>
      </c>
      <c r="X290" s="1100">
        <v>49.600000000000001</v>
      </c>
      <c r="Y290" s="320"/>
      <c r="Z290" s="320"/>
      <c r="AA290" s="310"/>
      <c r="AB290" s="1220"/>
      <c r="AC290" s="142"/>
      <c r="AD290" s="142"/>
      <c r="AE290" s="142"/>
      <c r="AF290" s="142"/>
      <c r="AG290" s="142"/>
      <c r="AH290" s="142"/>
      <c r="AI290" s="142"/>
      <c r="AJ290" s="142"/>
      <c r="AK290" s="142"/>
      <c r="AL290" s="142"/>
      <c r="AM290" s="142"/>
      <c r="AN290" s="142"/>
      <c r="AO290" s="142"/>
      <c r="AP290" s="142"/>
      <c r="AQ290" s="142"/>
      <c r="AR290" s="142"/>
      <c r="AS290" s="142"/>
      <c r="AT290" s="142"/>
      <c r="AU290" s="142"/>
      <c r="AV290" s="142"/>
      <c r="AW290" s="142"/>
      <c r="AX290" s="142"/>
      <c r="AY290" s="142"/>
      <c r="AZ290" s="142"/>
      <c r="BA290" s="142"/>
      <c r="BB290" s="142"/>
      <c r="BC290" s="142"/>
      <c r="BD290" s="142"/>
      <c r="BE290" s="142"/>
      <c r="BF290" s="142"/>
      <c r="BG290" s="142"/>
    </row>
    <row r="291" ht="25.800000000000001" customHeight="1">
      <c r="A291" s="277"/>
      <c r="B291" s="433"/>
      <c r="C291" s="277"/>
      <c r="D291" s="279"/>
      <c r="E291" s="279"/>
      <c r="F291" s="279"/>
      <c r="G291" s="279"/>
      <c r="H291" s="174"/>
      <c r="I291" s="174"/>
      <c r="J291" s="174"/>
      <c r="K291" s="150"/>
      <c r="L291" s="322"/>
      <c r="M291" s="266" t="s">
        <v>597</v>
      </c>
      <c r="N291" s="1108"/>
      <c r="O291" s="1109"/>
      <c r="P291" s="1110"/>
      <c r="Q291" s="285">
        <v>7</v>
      </c>
      <c r="R291" s="1142">
        <v>35</v>
      </c>
      <c r="S291" s="294">
        <v>49.100000000000001</v>
      </c>
      <c r="T291" s="515">
        <v>49.100000000000001</v>
      </c>
      <c r="U291" s="285" t="s">
        <v>206</v>
      </c>
      <c r="V291" s="1142">
        <v>11</v>
      </c>
      <c r="W291" s="294">
        <v>49.700000000000003</v>
      </c>
      <c r="X291" s="1100">
        <v>49.600000000000001</v>
      </c>
      <c r="Y291" s="320"/>
      <c r="Z291" s="320"/>
      <c r="AA291" s="310"/>
      <c r="AB291" s="1220"/>
      <c r="AC291" s="142"/>
      <c r="AD291" s="142"/>
      <c r="AE291" s="142"/>
      <c r="AF291" s="142"/>
      <c r="AG291" s="142"/>
      <c r="AH291" s="142"/>
      <c r="AI291" s="142"/>
      <c r="AJ291" s="142"/>
      <c r="AK291" s="142"/>
      <c r="AL291" s="142"/>
      <c r="AM291" s="142"/>
      <c r="AN291" s="142"/>
      <c r="AO291" s="142"/>
      <c r="AP291" s="142"/>
      <c r="AQ291" s="142"/>
      <c r="AR291" s="142"/>
      <c r="AS291" s="142"/>
      <c r="AT291" s="142"/>
      <c r="AU291" s="142"/>
      <c r="AV291" s="142"/>
      <c r="AW291" s="142"/>
      <c r="AX291" s="142"/>
      <c r="AY291" s="142"/>
      <c r="AZ291" s="142"/>
      <c r="BA291" s="142"/>
      <c r="BB291" s="142"/>
      <c r="BC291" s="142"/>
      <c r="BD291" s="142"/>
      <c r="BE291" s="142"/>
      <c r="BF291" s="142"/>
      <c r="BG291" s="142"/>
    </row>
    <row r="292" ht="25.800000000000001" customHeight="1">
      <c r="A292" s="1221"/>
      <c r="B292" s="1222"/>
      <c r="C292" s="1221"/>
      <c r="D292" s="1223"/>
      <c r="E292" s="279"/>
      <c r="F292" s="279"/>
      <c r="G292" s="279"/>
      <c r="H292" s="1224"/>
      <c r="I292" s="174"/>
      <c r="J292" s="174"/>
      <c r="K292" s="150"/>
      <c r="L292" s="322"/>
      <c r="M292" s="297" t="s">
        <v>598</v>
      </c>
      <c r="N292" s="1225"/>
      <c r="O292" s="1226"/>
      <c r="P292" s="1227"/>
      <c r="Q292" s="1123">
        <v>7</v>
      </c>
      <c r="R292" s="1209">
        <v>35</v>
      </c>
      <c r="S292" s="1209">
        <v>49.100000000000001</v>
      </c>
      <c r="T292" s="1210">
        <v>49.100000000000001</v>
      </c>
      <c r="U292" s="1123" t="s">
        <v>206</v>
      </c>
      <c r="V292" s="1209">
        <v>10</v>
      </c>
      <c r="W292" s="1209">
        <v>49.700000000000003</v>
      </c>
      <c r="X292" s="1228">
        <v>49.600000000000001</v>
      </c>
      <c r="Y292" s="398"/>
      <c r="Z292" s="398"/>
      <c r="AA292" s="310"/>
      <c r="AB292" s="1220"/>
      <c r="AC292" s="142"/>
      <c r="AD292" s="142"/>
      <c r="AE292" s="142"/>
      <c r="AF292" s="142"/>
      <c r="AG292" s="142"/>
      <c r="AH292" s="142"/>
      <c r="AI292" s="142"/>
      <c r="AJ292" s="142"/>
      <c r="AK292" s="142"/>
      <c r="AL292" s="142"/>
      <c r="AM292" s="142"/>
      <c r="AN292" s="142"/>
      <c r="AO292" s="142"/>
      <c r="AP292" s="142"/>
      <c r="AQ292" s="142"/>
      <c r="AR292" s="142"/>
      <c r="AS292" s="142"/>
      <c r="AT292" s="142"/>
      <c r="AU292" s="142"/>
      <c r="AV292" s="142"/>
      <c r="AW292" s="142"/>
      <c r="AX292" s="142"/>
      <c r="AY292" s="142"/>
      <c r="AZ292" s="142"/>
      <c r="BA292" s="142"/>
      <c r="BB292" s="142"/>
      <c r="BC292" s="142"/>
      <c r="BD292" s="142"/>
      <c r="BE292" s="142"/>
      <c r="BF292" s="142"/>
      <c r="BG292" s="142"/>
    </row>
    <row r="293" ht="25.800000000000001" customHeight="1">
      <c r="A293" s="1145"/>
      <c r="B293" s="797" t="s">
        <v>278</v>
      </c>
      <c r="C293" s="1145"/>
      <c r="D293" s="805" t="s">
        <v>278</v>
      </c>
      <c r="E293" s="805"/>
      <c r="F293" s="805"/>
      <c r="G293" s="805"/>
      <c r="H293" s="1229"/>
      <c r="I293" s="38"/>
      <c r="J293" s="38"/>
      <c r="K293" s="182"/>
      <c r="L293" s="406" t="s">
        <v>585</v>
      </c>
      <c r="M293" s="835" t="s">
        <v>599</v>
      </c>
      <c r="N293" s="1172"/>
      <c r="O293" s="1173"/>
      <c r="P293" s="1174"/>
      <c r="Q293" s="1097">
        <v>8</v>
      </c>
      <c r="R293" s="360">
        <v>40</v>
      </c>
      <c r="S293" s="360">
        <v>49.100000000000001</v>
      </c>
      <c r="T293" s="1098">
        <v>49.200000000000003</v>
      </c>
      <c r="U293" s="1230" t="s">
        <v>144</v>
      </c>
      <c r="V293" s="1176"/>
      <c r="W293" s="1176"/>
      <c r="X293" s="1204"/>
      <c r="Y293" s="551">
        <v>6.7000000000000002</v>
      </c>
      <c r="Z293" s="561">
        <v>6</v>
      </c>
      <c r="AA293" s="1231">
        <v>7.8000000000000007</v>
      </c>
      <c r="AB293" s="722"/>
      <c r="AC293" s="142"/>
      <c r="AD293" s="142"/>
      <c r="AE293" s="142"/>
      <c r="AF293" s="142"/>
      <c r="AG293" s="142"/>
      <c r="AH293" s="142"/>
      <c r="AI293" s="142"/>
      <c r="AJ293" s="142"/>
      <c r="AK293" s="142"/>
      <c r="AL293" s="142"/>
      <c r="AM293" s="142"/>
      <c r="AN293" s="142"/>
      <c r="AO293" s="142"/>
      <c r="AP293" s="142"/>
      <c r="AQ293" s="142"/>
      <c r="AR293" s="142"/>
      <c r="AS293" s="142"/>
      <c r="AT293" s="142"/>
      <c r="AU293" s="142"/>
      <c r="AV293" s="142"/>
      <c r="AW293" s="142"/>
      <c r="AX293" s="142"/>
      <c r="AY293" s="142"/>
      <c r="AZ293" s="142"/>
      <c r="BA293" s="142"/>
      <c r="BB293" s="142"/>
      <c r="BC293" s="142"/>
      <c r="BD293" s="142"/>
      <c r="BE293" s="142"/>
      <c r="BF293" s="142"/>
      <c r="BG293" s="142"/>
    </row>
    <row r="294" s="142" customFormat="1" ht="25.800000000000001" customHeight="1">
      <c r="A294" s="1232"/>
      <c r="B294" s="463"/>
      <c r="C294" s="1233"/>
      <c r="D294" s="525"/>
      <c r="E294" s="525"/>
      <c r="F294" s="525"/>
      <c r="G294" s="525"/>
      <c r="H294" s="38"/>
      <c r="I294" s="38"/>
      <c r="J294" s="38"/>
      <c r="K294" s="182"/>
      <c r="L294" s="392" t="s">
        <v>585</v>
      </c>
      <c r="M294" s="801" t="s">
        <v>600</v>
      </c>
      <c r="N294" s="1234"/>
      <c r="O294" s="1235"/>
      <c r="P294" s="1236"/>
      <c r="Q294" s="1141">
        <v>8</v>
      </c>
      <c r="R294" s="376">
        <v>40</v>
      </c>
      <c r="S294" s="376">
        <v>49.100000000000001</v>
      </c>
      <c r="T294" s="1143">
        <v>49.200000000000003</v>
      </c>
      <c r="U294" s="1202" t="s">
        <v>144</v>
      </c>
      <c r="V294" s="1203"/>
      <c r="W294" s="1203"/>
      <c r="X294" s="1211"/>
      <c r="Y294" s="561">
        <v>8.6999999999999993</v>
      </c>
      <c r="Z294" s="398">
        <v>9.3000000000000007</v>
      </c>
      <c r="AA294" s="310">
        <v>9.0999999999999996</v>
      </c>
      <c r="AB294" s="399"/>
      <c r="AC294" s="142"/>
      <c r="AD294" s="142"/>
      <c r="AE294" s="142"/>
      <c r="AF294" s="142"/>
      <c r="AG294" s="142"/>
      <c r="AH294" s="142"/>
      <c r="AI294" s="142"/>
      <c r="AJ294" s="142"/>
      <c r="AK294" s="142"/>
      <c r="AL294" s="142"/>
      <c r="AM294" s="142"/>
      <c r="AN294" s="142"/>
      <c r="AO294" s="142"/>
      <c r="AP294" s="142"/>
      <c r="AQ294" s="142"/>
      <c r="AR294" s="142"/>
      <c r="AS294" s="142"/>
      <c r="AT294" s="142"/>
      <c r="AU294" s="142"/>
      <c r="AV294" s="142"/>
      <c r="AW294" s="142"/>
      <c r="AX294" s="142"/>
      <c r="AY294" s="142"/>
      <c r="AZ294" s="142"/>
      <c r="BA294" s="142"/>
      <c r="BB294" s="142"/>
      <c r="BC294" s="142"/>
      <c r="BD294" s="142"/>
      <c r="BE294" s="142"/>
      <c r="BF294" s="142"/>
      <c r="BG294" s="142"/>
    </row>
    <row r="295" ht="25.800000000000001" customHeight="1">
      <c r="D295" s="22"/>
      <c r="H295" s="149"/>
      <c r="I295" s="149"/>
      <c r="J295" s="149"/>
      <c r="K295" s="150"/>
      <c r="L295" s="35"/>
      <c r="M295" s="35"/>
      <c r="N295" s="1237"/>
      <c r="O295" s="1237"/>
      <c r="P295" s="1237"/>
      <c r="Q295" s="1238"/>
      <c r="R295" s="1239"/>
      <c r="S295" s="1239"/>
      <c r="T295" s="1239"/>
      <c r="U295" s="146"/>
      <c r="V295" s="146"/>
      <c r="W295" s="146"/>
      <c r="X295" s="146"/>
      <c r="Y295" s="1240">
        <f>SUM(Y254:Y294)</f>
        <v>58.584567932277253</v>
      </c>
      <c r="Z295" s="1240">
        <f>SUM(Z254:Z294)</f>
        <v>67.280000000000015</v>
      </c>
      <c r="AA295" s="1041">
        <f>SUM(AA254:AA294)</f>
        <v>68.004567932277254</v>
      </c>
      <c r="AB295" s="1241" t="s">
        <v>601</v>
      </c>
      <c r="AC295" s="142"/>
      <c r="AD295" s="142"/>
      <c r="AE295" s="142"/>
      <c r="AF295" s="142"/>
      <c r="AG295" s="142"/>
      <c r="AH295" s="142"/>
      <c r="AI295" s="142"/>
      <c r="AJ295" s="142"/>
      <c r="AK295" s="142"/>
      <c r="AL295" s="142"/>
      <c r="AM295" s="142"/>
      <c r="AN295" s="142"/>
      <c r="AO295" s="142"/>
      <c r="AP295" s="142"/>
      <c r="AQ295" s="142"/>
      <c r="AR295" s="142"/>
      <c r="AS295" s="142"/>
      <c r="AT295" s="142"/>
      <c r="AU295" s="142"/>
      <c r="AV295" s="142"/>
      <c r="AW295" s="142"/>
      <c r="AX295" s="142"/>
      <c r="AY295" s="142"/>
      <c r="AZ295" s="142"/>
      <c r="BA295" s="142"/>
      <c r="BB295" s="142"/>
      <c r="BC295" s="142"/>
      <c r="BD295" s="142"/>
      <c r="BE295" s="142"/>
      <c r="BF295" s="142"/>
      <c r="BG295" s="142"/>
    </row>
    <row r="296" ht="25.800000000000001" customHeight="1">
      <c r="D296" s="22"/>
      <c r="H296" s="174"/>
      <c r="I296" s="174"/>
      <c r="J296" s="174"/>
      <c r="K296" s="150"/>
      <c r="S296" s="142"/>
      <c r="T296" s="142"/>
      <c r="U296" s="1242"/>
      <c r="V296" s="1242"/>
      <c r="W296" s="1242"/>
      <c r="X296" s="1242"/>
      <c r="Y296" s="1070"/>
      <c r="Z296" s="1070"/>
      <c r="AA296" s="1070"/>
      <c r="AB296" s="174"/>
      <c r="AC296" s="142"/>
      <c r="AD296" s="142"/>
      <c r="AE296" s="142"/>
      <c r="AF296" s="142"/>
      <c r="AG296" s="142"/>
      <c r="AH296" s="142"/>
      <c r="AI296" s="142"/>
      <c r="AJ296" s="142"/>
      <c r="AK296" s="142"/>
      <c r="AL296" s="142"/>
      <c r="AM296" s="142"/>
      <c r="AN296" s="142"/>
      <c r="AO296" s="142"/>
      <c r="AP296" s="142"/>
      <c r="AQ296" s="142"/>
      <c r="AR296" s="142"/>
      <c r="AS296" s="142"/>
      <c r="AT296" s="142"/>
      <c r="AU296" s="142"/>
      <c r="AV296" s="142"/>
      <c r="AW296" s="142"/>
      <c r="AX296" s="142"/>
      <c r="AY296" s="142"/>
      <c r="AZ296" s="142"/>
      <c r="BA296" s="142"/>
      <c r="BB296" s="142"/>
      <c r="BC296" s="142"/>
      <c r="BD296" s="142"/>
      <c r="BE296" s="142"/>
      <c r="BF296" s="142"/>
      <c r="BG296" s="142"/>
    </row>
    <row r="297" ht="25.800000000000001" customHeight="1">
      <c r="D297" s="22"/>
      <c r="H297" s="174" t="s">
        <v>602</v>
      </c>
      <c r="I297" s="174"/>
      <c r="J297" s="174"/>
      <c r="K297" s="150"/>
      <c r="M297" s="1243"/>
      <c r="N297" s="1243"/>
      <c r="O297" s="1243"/>
      <c r="P297" s="1243"/>
      <c r="Q297" s="1238"/>
      <c r="R297" s="1239"/>
      <c r="S297" s="1239"/>
      <c r="T297" s="1239"/>
      <c r="U297" s="1244"/>
      <c r="V297" s="1244"/>
      <c r="W297" s="1245" t="s">
        <v>603</v>
      </c>
      <c r="X297" s="1246"/>
      <c r="Y297" s="1064">
        <f>Y295*100/AC11</f>
        <v>10.470504706226274</v>
      </c>
      <c r="Z297" s="1064">
        <f>Z295*100/AD11</f>
        <v>10.382716049382719</v>
      </c>
      <c r="AA297" s="1064">
        <f>AA295*100/AE11</f>
        <v>10.418004769329807</v>
      </c>
      <c r="AB297" s="1247"/>
      <c r="AC297" s="142"/>
      <c r="AD297" s="142"/>
      <c r="AE297" s="142"/>
      <c r="AF297" s="142"/>
      <c r="AG297" s="142"/>
      <c r="AH297" s="142"/>
      <c r="AI297" s="142"/>
      <c r="AJ297" s="142"/>
      <c r="AK297" s="142"/>
      <c r="AL297" s="142"/>
      <c r="AM297" s="142"/>
      <c r="AN297" s="142"/>
      <c r="AO297" s="142"/>
      <c r="AP297" s="142"/>
      <c r="AQ297" s="142"/>
      <c r="AR297" s="142"/>
      <c r="AS297" s="142"/>
      <c r="AT297" s="142"/>
      <c r="AU297" s="142"/>
      <c r="AV297" s="142"/>
      <c r="AW297" s="142"/>
      <c r="AX297" s="142"/>
      <c r="AY297" s="142"/>
      <c r="AZ297" s="142"/>
      <c r="BA297" s="142"/>
      <c r="BB297" s="142"/>
      <c r="BC297" s="142"/>
      <c r="BD297" s="142"/>
      <c r="BE297" s="142"/>
      <c r="BF297" s="142"/>
      <c r="BG297" s="142"/>
    </row>
    <row r="298" ht="25.800000000000001" customHeight="1">
      <c r="D298" s="22"/>
      <c r="H298" s="1248"/>
      <c r="I298" s="1248"/>
      <c r="J298" s="1248"/>
      <c r="K298" s="150"/>
      <c r="L298" s="1243" t="s">
        <v>604</v>
      </c>
      <c r="M298" s="1243"/>
      <c r="N298" s="1243"/>
      <c r="O298" s="1243"/>
      <c r="P298" s="1243"/>
      <c r="Q298" s="1066"/>
      <c r="R298" s="1249"/>
      <c r="S298" s="1250"/>
      <c r="T298" s="142"/>
      <c r="U298" s="1251" t="s">
        <v>41</v>
      </c>
      <c r="V298" s="1252"/>
      <c r="W298" s="1252"/>
      <c r="X298" s="1252"/>
      <c r="Y298" s="156"/>
      <c r="Z298" s="156"/>
      <c r="AA298" s="156"/>
      <c r="AB298" s="156"/>
      <c r="AC298" s="142"/>
      <c r="AD298" s="142"/>
      <c r="AE298" s="142"/>
      <c r="AF298" s="142"/>
      <c r="AG298" s="142"/>
      <c r="AH298" s="142"/>
      <c r="AI298" s="142"/>
      <c r="AJ298" s="142"/>
      <c r="AK298" s="142"/>
      <c r="AL298" s="142"/>
      <c r="AM298" s="142"/>
      <c r="AN298" s="142"/>
      <c r="AO298" s="142"/>
      <c r="AP298" s="142"/>
      <c r="AQ298" s="142"/>
      <c r="AR298" s="142"/>
      <c r="AS298" s="142"/>
      <c r="AT298" s="142"/>
      <c r="AU298" s="142"/>
      <c r="AV298" s="142"/>
      <c r="AW298" s="142"/>
      <c r="AX298" s="142"/>
      <c r="AY298" s="142"/>
      <c r="AZ298" s="142"/>
      <c r="BA298" s="142"/>
      <c r="BB298" s="142"/>
      <c r="BC298" s="142"/>
      <c r="BD298" s="142"/>
      <c r="BE298" s="142"/>
      <c r="BF298" s="142"/>
      <c r="BG298" s="142"/>
    </row>
    <row r="299" ht="16.5">
      <c r="D299" s="22"/>
      <c r="H299" s="174"/>
      <c r="I299" s="174"/>
      <c r="J299" s="174"/>
      <c r="K299" s="150"/>
      <c r="L299" s="1051"/>
      <c r="M299" s="1051"/>
      <c r="N299" s="143"/>
      <c r="O299" s="143"/>
      <c r="P299" s="143"/>
      <c r="Q299" s="1238"/>
      <c r="R299" s="1239"/>
      <c r="S299" s="1239"/>
      <c r="T299" s="1239"/>
      <c r="U299" s="146"/>
      <c r="V299" s="146"/>
      <c r="W299" s="146"/>
      <c r="X299" s="146"/>
      <c r="Y299" s="22"/>
      <c r="Z299" s="22"/>
      <c r="AA299" s="22"/>
      <c r="AB299" s="1247"/>
      <c r="AC299" s="142"/>
      <c r="AD299" s="142"/>
      <c r="AE299" s="142"/>
      <c r="AF299" s="142"/>
      <c r="AG299" s="142"/>
      <c r="AH299" s="142"/>
      <c r="AI299" s="142"/>
      <c r="AJ299" s="142"/>
      <c r="AK299" s="142"/>
      <c r="AL299" s="142"/>
      <c r="AM299" s="142"/>
      <c r="AN299" s="142"/>
      <c r="AO299" s="142"/>
      <c r="AP299" s="142"/>
      <c r="AQ299" s="142"/>
      <c r="AR299" s="142"/>
      <c r="AS299" s="142"/>
      <c r="AT299" s="142"/>
      <c r="AU299" s="142"/>
      <c r="AV299" s="142"/>
      <c r="AW299" s="142"/>
      <c r="AX299" s="142"/>
      <c r="AY299" s="142"/>
      <c r="AZ299" s="142"/>
      <c r="BA299" s="142"/>
      <c r="BB299" s="142"/>
      <c r="BC299" s="142"/>
      <c r="BD299" s="142"/>
      <c r="BE299" s="142"/>
      <c r="BF299" s="142"/>
      <c r="BG299" s="142"/>
    </row>
    <row r="300" ht="50.25" customHeight="1">
      <c r="D300" s="22"/>
      <c r="H300" s="174"/>
      <c r="I300" s="174"/>
      <c r="J300" s="174"/>
      <c r="K300" s="150"/>
      <c r="N300" s="143"/>
      <c r="O300" s="143"/>
      <c r="P300" s="143"/>
      <c r="Q300" s="1238"/>
      <c r="R300" s="1239"/>
      <c r="S300" s="1239"/>
      <c r="T300" s="1239"/>
      <c r="Y300" s="22"/>
      <c r="Z300" s="22"/>
      <c r="AA300" s="22"/>
      <c r="AB300" s="1247"/>
      <c r="AC300" s="142"/>
      <c r="AD300" s="142"/>
      <c r="AE300" s="142"/>
      <c r="AF300" s="142"/>
      <c r="AG300" s="142"/>
      <c r="AH300" s="142"/>
      <c r="AI300" s="142"/>
      <c r="AJ300" s="142"/>
      <c r="AK300" s="142"/>
      <c r="AL300" s="142"/>
      <c r="AM300" s="142"/>
      <c r="AN300" s="142"/>
      <c r="AO300" s="142"/>
      <c r="AP300" s="142"/>
      <c r="AQ300" s="142"/>
      <c r="AR300" s="142"/>
      <c r="AS300" s="142"/>
      <c r="AT300" s="142"/>
      <c r="AU300" s="142"/>
      <c r="AV300" s="142"/>
      <c r="AW300" s="142"/>
      <c r="AX300" s="142"/>
      <c r="AY300" s="142"/>
      <c r="AZ300" s="142"/>
      <c r="BA300" s="142"/>
      <c r="BB300" s="142"/>
      <c r="BC300" s="142"/>
      <c r="BD300" s="142"/>
      <c r="BE300" s="142"/>
      <c r="BF300" s="142"/>
      <c r="BG300" s="142"/>
    </row>
    <row r="301" ht="29.25" customHeight="1">
      <c r="D301" s="22"/>
      <c r="H301" s="174"/>
      <c r="I301" s="174"/>
      <c r="J301" s="174"/>
      <c r="K301" s="150"/>
      <c r="N301" s="143"/>
      <c r="O301" s="143"/>
      <c r="P301" s="143"/>
      <c r="Q301" s="145"/>
      <c r="R301" s="142"/>
      <c r="S301" s="142"/>
      <c r="Y301" s="1253"/>
      <c r="Z301" s="1253"/>
      <c r="AA301" s="1253"/>
      <c r="AB301" s="1254"/>
      <c r="AC301" s="142"/>
      <c r="AD301" s="142"/>
      <c r="AE301" s="142"/>
      <c r="AF301" s="142"/>
      <c r="AG301" s="142"/>
      <c r="AH301" s="142"/>
      <c r="AI301" s="142"/>
      <c r="AJ301" s="142"/>
      <c r="AK301" s="142"/>
      <c r="AL301" s="142"/>
      <c r="AM301" s="142"/>
      <c r="AN301" s="142"/>
      <c r="AO301" s="142"/>
      <c r="AP301" s="142"/>
      <c r="AQ301" s="142"/>
      <c r="AR301" s="142"/>
      <c r="AS301" s="142"/>
      <c r="AT301" s="142"/>
      <c r="AU301" s="142"/>
      <c r="AV301" s="142"/>
      <c r="AW301" s="142"/>
      <c r="AX301" s="142"/>
      <c r="AY301" s="142"/>
      <c r="AZ301" s="142"/>
      <c r="BA301" s="142"/>
      <c r="BB301" s="142"/>
      <c r="BC301" s="142"/>
      <c r="BD301" s="142"/>
      <c r="BE301" s="142"/>
      <c r="BF301" s="142"/>
      <c r="BG301" s="142"/>
    </row>
    <row r="302" ht="24" customHeight="1">
      <c r="D302" s="22"/>
      <c r="H302" s="149"/>
      <c r="I302" s="149"/>
      <c r="J302" s="149"/>
      <c r="K302" s="150"/>
      <c r="N302" s="143"/>
      <c r="O302" s="143"/>
      <c r="P302" s="143"/>
      <c r="Q302" s="145"/>
      <c r="R302" s="142"/>
      <c r="S302" s="142"/>
      <c r="U302" s="1255"/>
      <c r="V302" s="1255"/>
      <c r="W302" s="1255"/>
      <c r="X302" s="1255"/>
      <c r="Y302" s="1256"/>
      <c r="Z302" s="1256"/>
      <c r="AA302" s="1256"/>
      <c r="AB302" s="1256"/>
      <c r="AC302" s="142"/>
      <c r="AD302" s="142"/>
      <c r="AE302" s="142"/>
      <c r="AF302" s="142"/>
      <c r="AG302" s="142"/>
      <c r="AH302" s="142"/>
      <c r="AI302" s="142"/>
      <c r="AJ302" s="142"/>
      <c r="AK302" s="142"/>
      <c r="AL302" s="142"/>
      <c r="AM302" s="142"/>
      <c r="AN302" s="142"/>
      <c r="AO302" s="142"/>
      <c r="AP302" s="142"/>
      <c r="AQ302" s="142"/>
      <c r="AR302" s="142"/>
      <c r="AS302" s="142"/>
      <c r="AT302" s="142"/>
      <c r="AU302" s="142"/>
      <c r="AV302" s="142"/>
      <c r="AW302" s="142"/>
      <c r="AX302" s="142"/>
      <c r="AY302" s="142"/>
      <c r="AZ302" s="142"/>
      <c r="BA302" s="142"/>
      <c r="BB302" s="142"/>
      <c r="BC302" s="142"/>
      <c r="BD302" s="142"/>
      <c r="BE302" s="142"/>
      <c r="BF302" s="142"/>
      <c r="BG302" s="142"/>
    </row>
    <row r="303" ht="24" customHeight="1">
      <c r="D303" s="22"/>
      <c r="H303" s="149"/>
      <c r="I303" s="149"/>
      <c r="J303" s="149"/>
      <c r="K303" s="150"/>
      <c r="N303" s="22"/>
      <c r="O303" s="22"/>
      <c r="P303" s="22"/>
      <c r="Q303" s="145"/>
      <c r="R303" s="142"/>
      <c r="S303" s="142"/>
      <c r="Y303" s="1256"/>
      <c r="Z303" s="1256"/>
      <c r="AA303" s="1256"/>
      <c r="AB303" s="1256"/>
      <c r="AC303" s="142"/>
      <c r="AD303" s="142"/>
      <c r="AE303" s="142"/>
      <c r="AF303" s="142"/>
      <c r="AG303" s="142"/>
      <c r="AH303" s="142"/>
      <c r="AI303" s="142"/>
      <c r="AJ303" s="142"/>
      <c r="AK303" s="142"/>
      <c r="AL303" s="142"/>
      <c r="AM303" s="142"/>
      <c r="AN303" s="142"/>
      <c r="AO303" s="142"/>
      <c r="AP303" s="142"/>
      <c r="AQ303" s="142"/>
      <c r="AR303" s="142"/>
      <c r="AS303" s="142"/>
      <c r="AT303" s="142"/>
      <c r="AU303" s="142"/>
      <c r="AV303" s="142"/>
      <c r="AW303" s="142"/>
      <c r="AX303" s="142"/>
      <c r="AY303" s="142"/>
      <c r="AZ303" s="142"/>
      <c r="BA303" s="142"/>
      <c r="BB303" s="142"/>
      <c r="BC303" s="142"/>
      <c r="BD303" s="142"/>
      <c r="BE303" s="142"/>
      <c r="BF303" s="142"/>
      <c r="BG303" s="142"/>
    </row>
    <row r="304" ht="27" customHeight="1">
      <c r="D304" s="22"/>
      <c r="H304" s="403"/>
      <c r="I304" s="403"/>
      <c r="J304" s="403"/>
      <c r="K304" s="404"/>
      <c r="L304" s="1257"/>
      <c r="M304" s="1257"/>
      <c r="N304" s="1258"/>
      <c r="O304" s="1258"/>
      <c r="P304" s="1258"/>
      <c r="Q304" s="145"/>
      <c r="R304" s="142"/>
      <c r="S304" s="142"/>
      <c r="T304" s="142"/>
      <c r="U304" s="146"/>
      <c r="V304" s="146"/>
      <c r="W304" s="146"/>
      <c r="X304" s="146"/>
      <c r="Y304" s="1259"/>
      <c r="Z304" s="1259"/>
      <c r="AA304" s="1259"/>
      <c r="AB304" s="1256"/>
      <c r="AC304" s="142"/>
      <c r="AD304" s="142"/>
      <c r="AE304" s="142"/>
      <c r="AF304" s="142"/>
      <c r="AG304" s="142"/>
      <c r="AH304" s="142"/>
      <c r="AI304" s="142"/>
      <c r="AJ304" s="142"/>
      <c r="AK304" s="142"/>
      <c r="AL304" s="142"/>
      <c r="AM304" s="142"/>
      <c r="AN304" s="142"/>
      <c r="AO304" s="142"/>
      <c r="AP304" s="142"/>
      <c r="AQ304" s="142"/>
      <c r="AR304" s="142"/>
      <c r="AS304" s="142"/>
      <c r="AT304" s="142"/>
      <c r="AU304" s="142"/>
      <c r="AV304" s="142"/>
      <c r="AW304" s="142"/>
      <c r="AX304" s="142"/>
      <c r="AY304" s="142"/>
      <c r="AZ304" s="142"/>
      <c r="BA304" s="142"/>
      <c r="BB304" s="142"/>
      <c r="BC304" s="142"/>
      <c r="BD304" s="142"/>
      <c r="BE304" s="142"/>
      <c r="BF304" s="142"/>
      <c r="BG304" s="142"/>
    </row>
    <row r="305" ht="16.5">
      <c r="D305" s="22"/>
      <c r="H305" s="149"/>
      <c r="I305" s="149"/>
      <c r="J305" s="149"/>
      <c r="K305" s="150"/>
      <c r="L305" s="1257"/>
      <c r="M305" s="1257"/>
      <c r="N305" s="1258"/>
      <c r="O305" s="1258"/>
      <c r="P305" s="1258"/>
      <c r="Q305" s="145"/>
      <c r="R305" s="142"/>
      <c r="S305" s="142"/>
      <c r="T305" s="142"/>
      <c r="U305" s="1255"/>
      <c r="V305" s="1255"/>
      <c r="W305" s="1255"/>
      <c r="X305" s="1255"/>
      <c r="Y305" s="1256"/>
      <c r="Z305" s="1256"/>
      <c r="AA305" s="1256"/>
      <c r="AB305" s="1256"/>
      <c r="AC305" s="142"/>
      <c r="AD305" s="142"/>
      <c r="AE305" s="142"/>
      <c r="AF305" s="142"/>
      <c r="AG305" s="142"/>
      <c r="AH305" s="142"/>
      <c r="AI305" s="142"/>
      <c r="AK305" s="142"/>
      <c r="AL305" s="142"/>
      <c r="AM305" s="142"/>
      <c r="AN305" s="142"/>
      <c r="AO305" s="142"/>
      <c r="AP305" s="142"/>
      <c r="AR305" s="142"/>
      <c r="AT305" s="142"/>
      <c r="AU305" s="142"/>
      <c r="AV305" s="142"/>
      <c r="AW305" s="142"/>
      <c r="AX305" s="142"/>
      <c r="AY305" s="142"/>
      <c r="AZ305" s="142"/>
      <c r="BA305" s="142"/>
      <c r="BB305" s="142"/>
      <c r="BC305" s="142"/>
      <c r="BD305" s="142"/>
    </row>
    <row r="306" ht="16.5">
      <c r="D306" s="22"/>
      <c r="H306" s="149"/>
      <c r="I306" s="149"/>
      <c r="J306" s="149"/>
      <c r="K306" s="150"/>
      <c r="R306" s="142"/>
      <c r="S306" s="142"/>
      <c r="Y306" s="1256"/>
      <c r="Z306" s="1256"/>
      <c r="AA306" s="1256"/>
      <c r="AB306" s="1256"/>
      <c r="AC306" s="142"/>
      <c r="AD306" s="142"/>
      <c r="AE306" s="142"/>
      <c r="AF306" s="142"/>
      <c r="AG306" s="142"/>
      <c r="AR306" s="142"/>
      <c r="AT306" s="142"/>
      <c r="AU306" s="142"/>
      <c r="AV306" s="142"/>
      <c r="AW306" s="142"/>
      <c r="AY306" s="142"/>
      <c r="AZ306" s="142"/>
      <c r="BA306" s="142"/>
    </row>
    <row r="307" s="142" customFormat="1" ht="16.5">
      <c r="B307" s="22"/>
      <c r="D307" s="22"/>
      <c r="E307" s="22"/>
      <c r="F307" s="22"/>
      <c r="G307" s="22"/>
      <c r="H307" s="149"/>
      <c r="I307" s="149"/>
      <c r="J307" s="149"/>
      <c r="K307" s="150"/>
      <c r="L307" s="22"/>
      <c r="M307" s="22"/>
      <c r="N307" s="22"/>
      <c r="O307" s="22"/>
      <c r="P307" s="22"/>
      <c r="Q307" s="145"/>
      <c r="R307" s="142"/>
      <c r="S307" s="142"/>
      <c r="T307" s="142"/>
      <c r="U307" s="146"/>
      <c r="V307" s="146"/>
      <c r="W307" s="146"/>
      <c r="X307" s="146"/>
      <c r="Y307" s="1259"/>
      <c r="Z307" s="1259"/>
      <c r="AA307" s="1259"/>
      <c r="AB307" s="1256"/>
      <c r="AC307" s="142"/>
      <c r="AD307" s="142"/>
      <c r="AE307" s="142"/>
      <c r="AF307" s="142"/>
      <c r="AG307" s="142"/>
      <c r="AH307" s="142"/>
      <c r="AI307" s="142"/>
      <c r="AM307" s="142"/>
      <c r="AN307" s="142"/>
      <c r="AO307" s="142"/>
      <c r="AP307" s="142"/>
      <c r="AQ307" s="142"/>
      <c r="AR307" s="142"/>
      <c r="AS307" s="142"/>
      <c r="AT307" s="142"/>
      <c r="AU307" s="142"/>
      <c r="AV307" s="142"/>
      <c r="AW307" s="142"/>
      <c r="AY307" s="142"/>
      <c r="AZ307" s="142"/>
      <c r="BA307" s="142"/>
      <c r="BB307" s="142"/>
      <c r="BC307" s="142"/>
      <c r="BD307" s="142"/>
    </row>
    <row r="308" ht="16.5">
      <c r="R308" s="142"/>
      <c r="S308" s="142"/>
      <c r="Y308" s="1259"/>
      <c r="Z308" s="1259"/>
      <c r="AA308" s="1259"/>
      <c r="AB308" s="1256"/>
      <c r="AC308" s="142"/>
      <c r="AD308" s="142"/>
      <c r="AE308" s="142"/>
      <c r="AF308" s="142"/>
      <c r="AG308" s="142"/>
      <c r="AP308" s="142"/>
      <c r="AR308" s="142"/>
      <c r="AT308" s="142"/>
      <c r="AU308" s="142"/>
      <c r="AV308" s="142"/>
      <c r="AW308" s="142"/>
      <c r="AY308" s="142"/>
      <c r="AZ308" s="142"/>
      <c r="BA308" s="142"/>
    </row>
    <row r="309" ht="16.5">
      <c r="Q309" s="145"/>
      <c r="R309" s="142"/>
      <c r="S309" s="142"/>
      <c r="T309" s="142"/>
      <c r="Y309" s="1260"/>
      <c r="Z309" s="1260"/>
      <c r="AA309" s="1260"/>
      <c r="AB309" s="1260"/>
      <c r="AC309" s="142"/>
      <c r="AD309" s="142"/>
      <c r="AE309" s="142"/>
      <c r="AF309" s="142"/>
      <c r="AG309" s="142"/>
      <c r="AP309" s="142"/>
      <c r="AR309" s="142"/>
      <c r="AT309" s="142"/>
      <c r="AU309" s="142"/>
      <c r="AV309" s="142"/>
      <c r="AW309" s="142"/>
      <c r="AY309" s="142"/>
      <c r="AZ309" s="142"/>
      <c r="BA309" s="142"/>
    </row>
    <row r="310" ht="16.5">
      <c r="Q310" s="145"/>
      <c r="R310" s="142"/>
      <c r="S310" s="142"/>
      <c r="T310" s="142"/>
      <c r="Y310" s="1261"/>
      <c r="Z310" s="1261"/>
      <c r="AA310" s="1261"/>
      <c r="AB310" s="1261"/>
      <c r="AC310" s="142"/>
      <c r="AD310" s="142"/>
      <c r="AE310" s="142"/>
      <c r="AF310" s="142"/>
      <c r="AG310" s="142"/>
      <c r="AP310" s="142"/>
      <c r="AR310" s="142"/>
      <c r="AT310" s="142"/>
      <c r="AU310" s="142"/>
      <c r="AV310" s="142"/>
      <c r="AW310" s="142"/>
      <c r="BA310" s="142"/>
    </row>
    <row r="311" ht="16.5">
      <c r="Q311" s="145"/>
      <c r="R311" s="142"/>
      <c r="S311" s="142"/>
      <c r="T311" s="142"/>
      <c r="Y311" s="1261"/>
      <c r="Z311" s="1261"/>
      <c r="AA311" s="1261"/>
      <c r="AB311" s="1261"/>
      <c r="AC311" s="142"/>
      <c r="AD311" s="142"/>
      <c r="AE311" s="142"/>
      <c r="AF311" s="142"/>
      <c r="AG311" s="142"/>
      <c r="AP311" s="142"/>
      <c r="AR311" s="142"/>
      <c r="AT311" s="142"/>
      <c r="AU311" s="142"/>
      <c r="AV311" s="142"/>
      <c r="AW311" s="142"/>
      <c r="BA311" s="142"/>
    </row>
    <row r="312">
      <c r="Q312" s="145"/>
      <c r="R312" s="142"/>
      <c r="S312" s="142"/>
      <c r="T312" s="142"/>
      <c r="AC312" s="142"/>
      <c r="AE312" s="142"/>
      <c r="AT312" s="142"/>
      <c r="AU312" s="142"/>
      <c r="AV312" s="142"/>
      <c r="AW312" s="142"/>
      <c r="BA312" s="142"/>
    </row>
    <row r="313">
      <c r="Q313" s="145"/>
      <c r="R313" s="142"/>
      <c r="S313" s="142"/>
      <c r="T313" s="142"/>
      <c r="AC313" s="142"/>
      <c r="AD313" s="142"/>
      <c r="AE313" s="142"/>
      <c r="AR313" s="142"/>
      <c r="AT313" s="142"/>
      <c r="AU313" s="142"/>
      <c r="AV313" s="142"/>
      <c r="AW313" s="142"/>
      <c r="AY313" s="142"/>
      <c r="BA313" s="142"/>
    </row>
    <row r="314">
      <c r="Q314" s="145"/>
      <c r="R314" s="142"/>
      <c r="S314" s="142"/>
      <c r="T314" s="142"/>
      <c r="Y314" s="142"/>
      <c r="Z314" s="142"/>
      <c r="AA314" s="142"/>
      <c r="AC314" s="142"/>
      <c r="AD314" s="142"/>
      <c r="AE314" s="142"/>
      <c r="AR314" s="142"/>
      <c r="AT314" s="142"/>
      <c r="AU314" s="142"/>
      <c r="AV314" s="142"/>
      <c r="AW314" s="142"/>
      <c r="AY314" s="142"/>
      <c r="AZ314" s="142"/>
      <c r="BA314" s="142"/>
      <c r="BB314" s="142"/>
      <c r="BC314" s="142"/>
      <c r="BD314" s="142"/>
    </row>
    <row r="315">
      <c r="Q315" s="145"/>
      <c r="R315" s="142"/>
      <c r="S315" s="142"/>
      <c r="T315" s="142"/>
      <c r="Y315" s="142"/>
      <c r="Z315" s="142"/>
      <c r="AA315" s="142"/>
      <c r="AC315" s="142"/>
      <c r="AD315" s="142"/>
      <c r="AE315" s="142"/>
      <c r="AP315" s="142"/>
      <c r="AR315" s="142"/>
      <c r="AT315" s="142"/>
      <c r="AU315" s="142"/>
      <c r="AV315" s="142"/>
      <c r="AW315" s="142"/>
      <c r="AY315" s="142"/>
      <c r="AZ315" s="142"/>
      <c r="BA315" s="142"/>
      <c r="BB315" s="142"/>
      <c r="BC315" s="142"/>
      <c r="BD315" s="142"/>
    </row>
    <row r="316">
      <c r="Q316" s="145"/>
      <c r="R316" s="142"/>
      <c r="S316" s="142"/>
      <c r="T316" s="142"/>
      <c r="Y316" s="142"/>
      <c r="Z316" s="142"/>
      <c r="AA316" s="142"/>
      <c r="AC316" s="142"/>
      <c r="AD316" s="142"/>
      <c r="AE316" s="142"/>
      <c r="AP316" s="142"/>
      <c r="AR316" s="142"/>
      <c r="AT316" s="142"/>
      <c r="AU316" s="142"/>
      <c r="AV316" s="142"/>
      <c r="AW316" s="142"/>
      <c r="AY316" s="142"/>
      <c r="AZ316" s="142"/>
      <c r="BA316" s="142"/>
      <c r="BB316" s="142"/>
      <c r="BC316" s="142"/>
      <c r="BD316" s="142"/>
    </row>
    <row r="317">
      <c r="Q317" s="145"/>
      <c r="R317" s="142"/>
      <c r="S317" s="142"/>
      <c r="T317" s="142"/>
      <c r="Y317" s="142"/>
      <c r="Z317" s="142"/>
      <c r="AA317" s="142"/>
      <c r="AC317" s="142"/>
      <c r="AD317" s="142"/>
      <c r="AE317" s="142"/>
      <c r="AP317" s="142"/>
      <c r="AR317" s="142"/>
      <c r="AT317" s="142"/>
      <c r="AU317" s="142"/>
      <c r="AV317" s="142"/>
      <c r="AW317" s="142"/>
      <c r="AY317" s="142"/>
      <c r="AZ317" s="142"/>
      <c r="BA317" s="142"/>
      <c r="BB317" s="142"/>
      <c r="BC317" s="142"/>
      <c r="BD317" s="142"/>
    </row>
    <row r="318">
      <c r="Q318" s="145"/>
      <c r="R318" s="142"/>
      <c r="S318" s="142"/>
      <c r="T318" s="142"/>
      <c r="Y318" s="142"/>
      <c r="Z318" s="142"/>
      <c r="AA318" s="142"/>
      <c r="AC318" s="142"/>
      <c r="AD318" s="142"/>
      <c r="AE318" s="142"/>
      <c r="AP318" s="142"/>
      <c r="AR318" s="142"/>
      <c r="AT318" s="142"/>
      <c r="AU318" s="142"/>
      <c r="AV318" s="142"/>
      <c r="AW318" s="142"/>
      <c r="AZ318" s="142"/>
      <c r="BA318" s="142"/>
    </row>
    <row r="319">
      <c r="Q319" s="145"/>
      <c r="R319" s="142"/>
      <c r="S319" s="142"/>
      <c r="T319" s="142"/>
      <c r="Y319" s="142"/>
      <c r="Z319" s="142"/>
      <c r="AA319" s="142"/>
      <c r="AC319" s="142"/>
      <c r="AD319" s="142"/>
      <c r="AP319" s="142"/>
      <c r="AR319" s="142"/>
      <c r="AV319" s="142"/>
      <c r="AW319" s="142"/>
      <c r="AZ319" s="142"/>
      <c r="BA319" s="142"/>
    </row>
    <row r="320" ht="12.75">
      <c r="AC320" s="142"/>
      <c r="AT320" s="142"/>
      <c r="AU320" s="142"/>
      <c r="AV320" s="142"/>
      <c r="AW320" s="142"/>
      <c r="AY320" s="142"/>
      <c r="AZ320" s="142"/>
      <c r="BA320" s="142"/>
    </row>
    <row r="321" ht="12.75">
      <c r="AT321" s="142"/>
      <c r="AU321" s="142"/>
      <c r="AV321" s="142"/>
      <c r="AW321" s="142"/>
      <c r="AY321" s="142"/>
      <c r="BA321" s="142"/>
    </row>
    <row r="322" ht="12.75">
      <c r="AE322" s="142"/>
      <c r="AT322" s="142"/>
      <c r="AU322" s="142"/>
      <c r="AV322" s="142"/>
      <c r="AW322" s="142"/>
      <c r="AY322" s="142"/>
      <c r="BA322" s="142"/>
    </row>
    <row r="323" ht="12.75">
      <c r="Y323" s="142"/>
      <c r="Z323" s="142"/>
      <c r="AA323" s="142"/>
      <c r="AC323" s="142"/>
      <c r="AD323" s="142"/>
      <c r="AE323" s="142"/>
      <c r="AR323" s="142"/>
      <c r="AT323" s="142"/>
      <c r="AU323" s="142"/>
      <c r="AV323" s="142"/>
      <c r="AW323" s="142"/>
      <c r="AY323" s="142"/>
      <c r="AZ323" s="142"/>
      <c r="BA323" s="142"/>
      <c r="BB323" s="142"/>
      <c r="BC323" s="142"/>
      <c r="BD323" s="142"/>
    </row>
    <row r="324" ht="12.75">
      <c r="Y324" s="142"/>
      <c r="Z324" s="142"/>
      <c r="AA324" s="142"/>
      <c r="AC324" s="142"/>
      <c r="AD324" s="142"/>
      <c r="AE324" s="142"/>
      <c r="AR324" s="142"/>
      <c r="AT324" s="142"/>
      <c r="AU324" s="142"/>
      <c r="AV324" s="142"/>
      <c r="AW324" s="142"/>
      <c r="AY324" s="142"/>
      <c r="AZ324" s="142"/>
      <c r="BA324" s="142"/>
      <c r="BB324" s="142"/>
      <c r="BC324" s="142"/>
      <c r="BD324" s="142"/>
    </row>
    <row r="325" ht="12.75">
      <c r="Y325" s="142"/>
      <c r="Z325" s="142"/>
      <c r="AA325" s="142"/>
      <c r="AC325" s="142"/>
      <c r="AD325" s="142"/>
      <c r="AE325" s="142"/>
      <c r="AP325" s="142"/>
      <c r="AR325" s="142"/>
      <c r="AT325" s="142"/>
      <c r="AU325" s="142"/>
      <c r="AV325" s="142"/>
      <c r="AW325" s="142"/>
      <c r="AY325" s="142"/>
      <c r="AZ325" s="142"/>
      <c r="BA325" s="142"/>
      <c r="BB325" s="142"/>
      <c r="BC325" s="142"/>
      <c r="BD325" s="142"/>
    </row>
    <row r="326" ht="12.75">
      <c r="Y326" s="142"/>
      <c r="Z326" s="142"/>
      <c r="AA326" s="142"/>
      <c r="AC326" s="142"/>
      <c r="AD326" s="142"/>
      <c r="AE326" s="142"/>
      <c r="AP326" s="142"/>
      <c r="AR326" s="142"/>
      <c r="AT326" s="142"/>
      <c r="AU326" s="142"/>
      <c r="AV326" s="142"/>
      <c r="AW326" s="142"/>
      <c r="AY326" s="142"/>
      <c r="AZ326" s="142"/>
      <c r="BA326" s="142"/>
      <c r="BB326" s="142"/>
      <c r="BC326" s="142"/>
      <c r="BD326" s="142"/>
    </row>
    <row r="327" ht="12.75">
      <c r="Y327" s="142"/>
      <c r="Z327" s="142"/>
      <c r="AA327" s="142"/>
      <c r="AC327" s="142"/>
      <c r="AD327" s="142"/>
      <c r="AE327" s="142"/>
      <c r="AP327" s="142"/>
      <c r="AR327" s="142"/>
      <c r="AV327" s="142"/>
      <c r="AW327" s="142"/>
      <c r="AY327" s="142"/>
      <c r="AZ327" s="142"/>
      <c r="BA327" s="142"/>
      <c r="BB327" s="142"/>
      <c r="BC327" s="142"/>
      <c r="BD327" s="142"/>
    </row>
    <row r="328" ht="12.75">
      <c r="Y328" s="142"/>
      <c r="Z328" s="142"/>
      <c r="AA328" s="142"/>
      <c r="AC328" s="142"/>
      <c r="AD328" s="142"/>
      <c r="AE328" s="142"/>
      <c r="AP328" s="142"/>
      <c r="AR328" s="142"/>
      <c r="AT328" s="142"/>
      <c r="AU328" s="142"/>
      <c r="AV328" s="142"/>
      <c r="AW328" s="142"/>
      <c r="AY328" s="142"/>
      <c r="AZ328" s="142"/>
      <c r="BA328" s="142"/>
      <c r="BB328" s="142"/>
      <c r="BC328" s="142"/>
      <c r="BD328" s="142"/>
    </row>
    <row r="329" ht="12.75">
      <c r="Y329" s="142"/>
      <c r="Z329" s="142"/>
      <c r="AA329" s="142"/>
      <c r="AC329" s="142"/>
      <c r="AD329" s="142"/>
      <c r="AE329" s="142"/>
      <c r="AP329" s="142"/>
      <c r="AR329" s="142"/>
      <c r="AV329" s="142"/>
      <c r="AW329" s="142"/>
      <c r="AY329" s="142"/>
      <c r="BA329" s="142"/>
    </row>
    <row r="330" ht="12.75">
      <c r="Y330" s="142"/>
      <c r="Z330" s="142"/>
      <c r="AA330" s="142"/>
      <c r="AC330" s="142"/>
      <c r="AD330" s="142"/>
      <c r="AP330" s="142"/>
      <c r="AR330" s="142"/>
      <c r="AT330" s="142"/>
      <c r="AU330" s="142"/>
      <c r="AV330" s="142"/>
      <c r="AW330" s="142"/>
      <c r="AY330" s="142"/>
      <c r="BA330" s="142"/>
    </row>
    <row r="331" ht="12.75">
      <c r="AC331" s="142"/>
      <c r="AE331" s="142"/>
      <c r="AV331" s="142"/>
      <c r="AW331" s="142"/>
      <c r="AY331" s="142"/>
      <c r="AZ331" s="142"/>
      <c r="BA331" s="142"/>
    </row>
    <row r="332" ht="12.75">
      <c r="Y332" s="142"/>
      <c r="Z332" s="142"/>
      <c r="AA332" s="142"/>
      <c r="AC332" s="142"/>
      <c r="AD332" s="142"/>
      <c r="AR332" s="142"/>
      <c r="AV332" s="142"/>
      <c r="AW332" s="142"/>
      <c r="AY332" s="142"/>
      <c r="AZ332" s="142"/>
      <c r="BA332" s="142"/>
      <c r="BB332" s="142"/>
      <c r="BC332" s="142"/>
      <c r="BD332" s="142"/>
    </row>
    <row r="333" ht="12.75">
      <c r="AE333" s="142"/>
      <c r="AV333" s="142"/>
      <c r="AW333" s="142"/>
      <c r="AY333" s="142"/>
      <c r="BA333" s="142"/>
    </row>
    <row r="334" ht="12.75">
      <c r="Y334" s="142"/>
      <c r="Z334" s="142"/>
      <c r="AA334" s="142"/>
      <c r="AC334" s="142"/>
      <c r="AD334" s="142"/>
      <c r="AP334" s="142"/>
      <c r="AR334" s="142"/>
      <c r="AV334" s="142"/>
      <c r="AW334" s="142"/>
      <c r="AY334" s="142"/>
    </row>
    <row r="335" ht="12.75">
      <c r="AC335" s="142"/>
      <c r="AV335" s="142"/>
      <c r="AW335" s="142"/>
    </row>
    <row r="336" ht="12.75">
      <c r="AV336" s="142"/>
    </row>
    <row r="337" ht="12.75">
      <c r="AT337" s="142"/>
      <c r="AU337" s="142"/>
      <c r="AV337" s="142"/>
      <c r="BA337" s="142"/>
    </row>
    <row r="338" ht="12.75">
      <c r="AE338" s="142"/>
      <c r="AV338" s="142"/>
      <c r="AW338" s="142"/>
      <c r="AY338" s="142"/>
      <c r="BA338" s="142"/>
    </row>
    <row r="339" ht="12.75">
      <c r="Y339" s="142"/>
      <c r="Z339" s="142"/>
      <c r="AA339" s="142"/>
      <c r="AC339" s="142"/>
      <c r="AD339" s="142"/>
      <c r="AR339" s="142"/>
      <c r="AV339" s="142"/>
      <c r="AW339" s="142"/>
      <c r="AY339" s="142"/>
      <c r="AZ339" s="142"/>
      <c r="BA339" s="142"/>
      <c r="BB339" s="142"/>
      <c r="BC339" s="142"/>
      <c r="BD339" s="142"/>
    </row>
    <row r="340" ht="12.75">
      <c r="AE340" s="142"/>
      <c r="AV340" s="142"/>
      <c r="BA340" s="142"/>
    </row>
    <row r="341" ht="12.75">
      <c r="Y341" s="142"/>
      <c r="Z341" s="142"/>
      <c r="AA341" s="142"/>
      <c r="AC341" s="142"/>
      <c r="AD341" s="142"/>
      <c r="AP341" s="142"/>
      <c r="AR341" s="142"/>
      <c r="AV341" s="142"/>
    </row>
    <row r="342" ht="12.75">
      <c r="AC342" s="142"/>
    </row>
    <row r="345" ht="12.75">
      <c r="AV345" s="142"/>
      <c r="AW345" s="142"/>
      <c r="AY345" s="142"/>
    </row>
    <row r="346" ht="12.75">
      <c r="AV346" s="142"/>
      <c r="AW346" s="142"/>
    </row>
    <row r="347" ht="12.75">
      <c r="AV347" s="142"/>
    </row>
  </sheetData>
  <mergeCells count="296">
    <mergeCell ref="M5:P5"/>
    <mergeCell ref="M8:V8"/>
    <mergeCell ref="M9:V9"/>
    <mergeCell ref="M10:V10"/>
    <mergeCell ref="A11:A13"/>
    <mergeCell ref="B11:B13"/>
    <mergeCell ref="C12:C15"/>
    <mergeCell ref="D12:D15"/>
    <mergeCell ref="G12:G15"/>
    <mergeCell ref="H12:H15"/>
    <mergeCell ref="L12:L15"/>
    <mergeCell ref="M12:M15"/>
    <mergeCell ref="N12:P12"/>
    <mergeCell ref="Q12:T12"/>
    <mergeCell ref="U12:X12"/>
    <mergeCell ref="Y12:AA13"/>
    <mergeCell ref="AB12:AB15"/>
    <mergeCell ref="N13:N15"/>
    <mergeCell ref="O13:P13"/>
    <mergeCell ref="Q13:Q15"/>
    <mergeCell ref="R13:T13"/>
    <mergeCell ref="U13:U15"/>
    <mergeCell ref="V13:X13"/>
    <mergeCell ref="Y14:Y15"/>
    <mergeCell ref="Z14:Z15"/>
    <mergeCell ref="AA14:AA15"/>
    <mergeCell ref="A15:A39"/>
    <mergeCell ref="B15:B39"/>
    <mergeCell ref="N17:N41"/>
    <mergeCell ref="O17:O41"/>
    <mergeCell ref="P17:P41"/>
    <mergeCell ref="C21:C41"/>
    <mergeCell ref="D21:D41"/>
    <mergeCell ref="L21:L41"/>
    <mergeCell ref="Y21:Y27"/>
    <mergeCell ref="Z21:Z27"/>
    <mergeCell ref="AA21:AA27"/>
    <mergeCell ref="AB21:AB27"/>
    <mergeCell ref="Y28:Y34"/>
    <mergeCell ref="Z28:Z34"/>
    <mergeCell ref="AA28:AA34"/>
    <mergeCell ref="AB28:AB34"/>
    <mergeCell ref="Y35:Y41"/>
    <mergeCell ref="Z35:Z41"/>
    <mergeCell ref="AA35:AA41"/>
    <mergeCell ref="AB35:AB41"/>
    <mergeCell ref="A42:A46"/>
    <mergeCell ref="B42:B46"/>
    <mergeCell ref="N42:N60"/>
    <mergeCell ref="O42:O60"/>
    <mergeCell ref="P42:P60"/>
    <mergeCell ref="C43:C48"/>
    <mergeCell ref="D43:D48"/>
    <mergeCell ref="L43:L48"/>
    <mergeCell ref="Y43:Y48"/>
    <mergeCell ref="Z43:Z48"/>
    <mergeCell ref="AA43:AA48"/>
    <mergeCell ref="AB43:AB48"/>
    <mergeCell ref="A48:A58"/>
    <mergeCell ref="B48:B58"/>
    <mergeCell ref="C50:C60"/>
    <mergeCell ref="D50:D60"/>
    <mergeCell ref="L50:L60"/>
    <mergeCell ref="Y50:Y55"/>
    <mergeCell ref="Z50:Z55"/>
    <mergeCell ref="AA50:AA55"/>
    <mergeCell ref="AB50:AB55"/>
    <mergeCell ref="Y56:Y60"/>
    <mergeCell ref="Z56:Z60"/>
    <mergeCell ref="AA56:AA60"/>
    <mergeCell ref="AB56:AB60"/>
    <mergeCell ref="B59:B62"/>
    <mergeCell ref="D61:D64"/>
    <mergeCell ref="L61:L64"/>
    <mergeCell ref="N61:N102"/>
    <mergeCell ref="O61:O102"/>
    <mergeCell ref="P61:P102"/>
    <mergeCell ref="Y61:Y64"/>
    <mergeCell ref="Z61:Z64"/>
    <mergeCell ref="AA61:AA64"/>
    <mergeCell ref="A63:A71"/>
    <mergeCell ref="B63:B71"/>
    <mergeCell ref="C65:C73"/>
    <mergeCell ref="D65:D73"/>
    <mergeCell ref="L65:L73"/>
    <mergeCell ref="Y65:Y73"/>
    <mergeCell ref="Z65:Z73"/>
    <mergeCell ref="AA65:AA73"/>
    <mergeCell ref="AB65:AB73"/>
    <mergeCell ref="A72:A73"/>
    <mergeCell ref="B72:B73"/>
    <mergeCell ref="A74:A80"/>
    <mergeCell ref="B74:B80"/>
    <mergeCell ref="C74:C75"/>
    <mergeCell ref="D74:D75"/>
    <mergeCell ref="L74:L75"/>
    <mergeCell ref="Y74:Y75"/>
    <mergeCell ref="Z74:Z75"/>
    <mergeCell ref="AA74:AA75"/>
    <mergeCell ref="AB74:AB75"/>
    <mergeCell ref="C76:C82"/>
    <mergeCell ref="D76:D82"/>
    <mergeCell ref="L76:L82"/>
    <mergeCell ref="Y76:Y82"/>
    <mergeCell ref="Z76:Z82"/>
    <mergeCell ref="AA76:AA82"/>
    <mergeCell ref="AB76:AB82"/>
    <mergeCell ref="A81:A84"/>
    <mergeCell ref="B81:B84"/>
    <mergeCell ref="C83:C86"/>
    <mergeCell ref="D83:D86"/>
    <mergeCell ref="L83:L86"/>
    <mergeCell ref="Y83:Y86"/>
    <mergeCell ref="Z83:Z86"/>
    <mergeCell ref="AA83:AA86"/>
    <mergeCell ref="AB83:AB90"/>
    <mergeCell ref="A85:A88"/>
    <mergeCell ref="B85:B88"/>
    <mergeCell ref="C87:C90"/>
    <mergeCell ref="D87:D90"/>
    <mergeCell ref="L87:L90"/>
    <mergeCell ref="Y87:Y90"/>
    <mergeCell ref="Z87:Z90"/>
    <mergeCell ref="AA87:AA90"/>
    <mergeCell ref="A89:A93"/>
    <mergeCell ref="B89:B93"/>
    <mergeCell ref="C91:C95"/>
    <mergeCell ref="D91:D95"/>
    <mergeCell ref="L91:L95"/>
    <mergeCell ref="Y91:Y95"/>
    <mergeCell ref="Z91:Z95"/>
    <mergeCell ref="AA91:AA95"/>
    <mergeCell ref="AB91:AB95"/>
    <mergeCell ref="A96:A100"/>
    <mergeCell ref="B96:B100"/>
    <mergeCell ref="C98:C102"/>
    <mergeCell ref="D98:D102"/>
    <mergeCell ref="L98:L102"/>
    <mergeCell ref="Y98:Y102"/>
    <mergeCell ref="Z98:Z102"/>
    <mergeCell ref="AA98:AA102"/>
    <mergeCell ref="AB98:AB102"/>
    <mergeCell ref="N103:N114"/>
    <mergeCell ref="O103:O114"/>
    <mergeCell ref="P103:P114"/>
    <mergeCell ref="B114:B118"/>
    <mergeCell ref="N115:N139"/>
    <mergeCell ref="O115:O139"/>
    <mergeCell ref="P115:P139"/>
    <mergeCell ref="D116:D120"/>
    <mergeCell ref="L116:L120"/>
    <mergeCell ref="Y116:Y120"/>
    <mergeCell ref="Z116:Z120"/>
    <mergeCell ref="AA116:AA120"/>
    <mergeCell ref="AB116:AB120"/>
    <mergeCell ref="A119:A123"/>
    <mergeCell ref="B119:B123"/>
    <mergeCell ref="C121:C125"/>
    <mergeCell ref="D121:D125"/>
    <mergeCell ref="L121:L125"/>
    <mergeCell ref="Y121:Y125"/>
    <mergeCell ref="Z121:Z125"/>
    <mergeCell ref="AA121:AA125"/>
    <mergeCell ref="AB121:AB125"/>
    <mergeCell ref="A128:A131"/>
    <mergeCell ref="B128:B131"/>
    <mergeCell ref="C130:C133"/>
    <mergeCell ref="D130:D133"/>
    <mergeCell ref="L130:L133"/>
    <mergeCell ref="Y130:Y133"/>
    <mergeCell ref="Z130:Z133"/>
    <mergeCell ref="AA130:AA133"/>
    <mergeCell ref="AB130:AB133"/>
    <mergeCell ref="B135:B136"/>
    <mergeCell ref="D137:D138"/>
    <mergeCell ref="L137:L138"/>
    <mergeCell ref="Y137:Y138"/>
    <mergeCell ref="Z137:Z138"/>
    <mergeCell ref="AA137:AA138"/>
    <mergeCell ref="A139:A142"/>
    <mergeCell ref="B139:B142"/>
    <mergeCell ref="N140:N145"/>
    <mergeCell ref="O140:O145"/>
    <mergeCell ref="P140:P145"/>
    <mergeCell ref="C142:C144"/>
    <mergeCell ref="D142:D144"/>
    <mergeCell ref="B144:B149"/>
    <mergeCell ref="D146:D151"/>
    <mergeCell ref="L146:L151"/>
    <mergeCell ref="N146:N174"/>
    <mergeCell ref="O146:O174"/>
    <mergeCell ref="P146:P174"/>
    <mergeCell ref="Y146:Y151"/>
    <mergeCell ref="Z146:Z151"/>
    <mergeCell ref="AA146:AA151"/>
    <mergeCell ref="AB146:AB151"/>
    <mergeCell ref="A150:A159"/>
    <mergeCell ref="B150:B159"/>
    <mergeCell ref="C152:C161"/>
    <mergeCell ref="D152:D161"/>
    <mergeCell ref="L152:L161"/>
    <mergeCell ref="Y152:Y161"/>
    <mergeCell ref="Z152:Z161"/>
    <mergeCell ref="AA152:AA161"/>
    <mergeCell ref="AB152:AB161"/>
    <mergeCell ref="A162:A163"/>
    <mergeCell ref="B162:B163"/>
    <mergeCell ref="C164:C165"/>
    <mergeCell ref="D164:D165"/>
    <mergeCell ref="A173:A177"/>
    <mergeCell ref="B173:B177"/>
    <mergeCell ref="C175:C179"/>
    <mergeCell ref="D175:D179"/>
    <mergeCell ref="L175:L179"/>
    <mergeCell ref="N175:N181"/>
    <mergeCell ref="O175:O181"/>
    <mergeCell ref="P175:P181"/>
    <mergeCell ref="N182:N211"/>
    <mergeCell ref="O182:O211"/>
    <mergeCell ref="P182:P211"/>
    <mergeCell ref="A185:A197"/>
    <mergeCell ref="B185:B197"/>
    <mergeCell ref="C186:C199"/>
    <mergeCell ref="D186:D199"/>
    <mergeCell ref="L186:L199"/>
    <mergeCell ref="Y186:Y192"/>
    <mergeCell ref="Z186:Z192"/>
    <mergeCell ref="AA186:AA192"/>
    <mergeCell ref="AB186:AB199"/>
    <mergeCell ref="Y193:Y199"/>
    <mergeCell ref="Z193:Z199"/>
    <mergeCell ref="AA193:AA199"/>
    <mergeCell ref="A198:A199"/>
    <mergeCell ref="B198:B199"/>
    <mergeCell ref="L200:L209"/>
    <mergeCell ref="Y200:Y209"/>
    <mergeCell ref="Z200:Z209"/>
    <mergeCell ref="AA200:AA209"/>
    <mergeCell ref="C210:C211"/>
    <mergeCell ref="D210:D211"/>
    <mergeCell ref="N212:N220"/>
    <mergeCell ref="O212:O220"/>
    <mergeCell ref="P212:P220"/>
    <mergeCell ref="A216:A218"/>
    <mergeCell ref="B216:B218"/>
    <mergeCell ref="C218:C220"/>
    <mergeCell ref="D218:D220"/>
    <mergeCell ref="L218:L220"/>
    <mergeCell ref="N221:N231"/>
    <mergeCell ref="O221:O231"/>
    <mergeCell ref="P221:P231"/>
    <mergeCell ref="Y226:Y227"/>
    <mergeCell ref="Z226:Z227"/>
    <mergeCell ref="AA226:AA227"/>
    <mergeCell ref="N232:N239"/>
    <mergeCell ref="O232:O239"/>
    <mergeCell ref="P232:P239"/>
    <mergeCell ref="A238:A239"/>
    <mergeCell ref="B238:B239"/>
    <mergeCell ref="L242:L245"/>
    <mergeCell ref="N242:N246"/>
    <mergeCell ref="O242:O246"/>
    <mergeCell ref="P242:P246"/>
    <mergeCell ref="Y242:Y245"/>
    <mergeCell ref="Z242:Z245"/>
    <mergeCell ref="AA242:AA245"/>
    <mergeCell ref="AB242:AB245"/>
    <mergeCell ref="L253:AB253"/>
    <mergeCell ref="L260:L262"/>
    <mergeCell ref="Y260:Y262"/>
    <mergeCell ref="AA260:AA262"/>
    <mergeCell ref="AB260:AB262"/>
    <mergeCell ref="A265:A273"/>
    <mergeCell ref="B265:B273"/>
    <mergeCell ref="C265:C273"/>
    <mergeCell ref="D265:D273"/>
    <mergeCell ref="L265:L273"/>
    <mergeCell ref="Y265:Y273"/>
    <mergeCell ref="AA265:AA273"/>
    <mergeCell ref="AB265:AB273"/>
    <mergeCell ref="A289:A292"/>
    <mergeCell ref="B289:B292"/>
    <mergeCell ref="C289:C292"/>
    <mergeCell ref="D289:D292"/>
    <mergeCell ref="L289:L292"/>
    <mergeCell ref="Y289:Y292"/>
    <mergeCell ref="Z289:Z292"/>
    <mergeCell ref="AA289:AA292"/>
    <mergeCell ref="AB289:AB292"/>
    <mergeCell ref="A293:A294"/>
    <mergeCell ref="B293:B294"/>
    <mergeCell ref="C293:C294"/>
    <mergeCell ref="D293:D294"/>
    <mergeCell ref="M297:P297"/>
    <mergeCell ref="W297:X297"/>
    <mergeCell ref="L298:P298"/>
  </mergeCells>
  <printOptions headings="0" gridLines="0"/>
  <pageMargins left="0.70866141732283461" right="0.70866141732283461" top="0.74803149606299213" bottom="0.74803149606299213" header="0.31496062992125984" footer="0.31496062992125984"/>
  <pageSetup paperSize="8" scale="89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" activeCellId="0" sqref="C2"/>
    </sheetView>
  </sheetViews>
  <sheetFormatPr defaultRowHeight="12.75"/>
  <cols>
    <col min="1" max="2" style="1" width="9.140625"/>
    <col customWidth="1" min="3" max="3" width="25.42578125"/>
    <col customWidth="1" min="4" max="4" width="17.85546875"/>
    <col min="6" max="6" style="1" width="9.140625"/>
    <col customWidth="1" hidden="1" min="7" max="7" width="13.5703125"/>
    <col customWidth="1" hidden="1" min="8" max="8" width="0"/>
    <col customWidth="1" min="9" max="9" width="27.140625"/>
    <col customWidth="1" min="10" max="10" width="24.28515625"/>
    <col min="13" max="13" style="1" width="9.140625"/>
    <col customWidth="1" hidden="1" min="14" max="14" width="11.5703125"/>
    <col customWidth="1" hidden="1" min="15" max="15" width="0"/>
    <col customWidth="1" hidden="1" min="17" max="18" width="0"/>
  </cols>
  <sheetData>
    <row r="1" ht="15.75">
      <c r="C1" s="1259" t="s">
        <v>605</v>
      </c>
      <c r="E1" s="117"/>
      <c r="F1" s="117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="1" customFormat="1" ht="15.75">
      <c r="B2" s="117" t="s">
        <v>606</v>
      </c>
      <c r="C2" s="1259"/>
      <c r="E2" s="117"/>
      <c r="F2" s="117"/>
    </row>
    <row r="3" ht="15.75" customHeight="1">
      <c r="C3" s="1262" t="s">
        <v>607</v>
      </c>
      <c r="D3" s="1263"/>
      <c r="E3" s="1263"/>
      <c r="F3" s="1263"/>
      <c r="G3" s="1263"/>
      <c r="H3" s="1"/>
      <c r="I3" s="1"/>
      <c r="J3" s="1262" t="s">
        <v>608</v>
      </c>
      <c r="K3" s="1264"/>
      <c r="L3" s="1264"/>
      <c r="M3" s="1264"/>
      <c r="N3" s="1264"/>
      <c r="P3" s="1"/>
      <c r="Q3" s="1262"/>
      <c r="R3" s="1263"/>
      <c r="S3" s="1263"/>
      <c r="T3" s="1265"/>
      <c r="U3" s="1"/>
      <c r="V3" s="1"/>
    </row>
    <row r="4" ht="21" customHeight="1">
      <c r="C4" s="1263"/>
      <c r="D4" s="1263"/>
      <c r="E4" s="1263"/>
      <c r="F4" s="1263"/>
      <c r="G4" s="1263"/>
      <c r="H4" s="1"/>
      <c r="I4" s="1"/>
      <c r="J4" s="1264"/>
      <c r="K4" s="1264"/>
      <c r="L4" s="1264"/>
      <c r="M4" s="1264"/>
      <c r="N4" s="1264"/>
      <c r="P4" s="1"/>
      <c r="Q4" s="1263"/>
      <c r="R4" s="1263"/>
      <c r="S4" s="1263"/>
      <c r="T4" s="1"/>
      <c r="U4" s="1"/>
      <c r="V4" s="1"/>
    </row>
    <row r="5" ht="13.5" customHeight="1">
      <c r="C5" s="1263"/>
      <c r="D5" s="1263"/>
      <c r="E5" s="1266"/>
      <c r="F5" s="1266"/>
      <c r="G5" s="1267">
        <v>721</v>
      </c>
      <c r="H5" s="1"/>
      <c r="I5" s="1"/>
      <c r="J5" s="1263"/>
      <c r="K5" s="1263"/>
      <c r="L5" s="1266"/>
      <c r="M5" s="1268"/>
      <c r="N5" s="1267">
        <v>721</v>
      </c>
      <c r="O5" s="1"/>
      <c r="P5" s="1"/>
      <c r="Q5" s="1263"/>
      <c r="R5" s="1263"/>
      <c r="S5" s="1263"/>
      <c r="T5" s="1"/>
      <c r="U5" s="1"/>
      <c r="V5" s="1"/>
    </row>
    <row r="6">
      <c r="C6" s="1269"/>
      <c r="D6" s="1269"/>
      <c r="E6" s="1270" t="s">
        <v>139</v>
      </c>
      <c r="F6" s="1270"/>
      <c r="G6" s="1270" t="s">
        <v>609</v>
      </c>
      <c r="H6" s="1271" t="s">
        <v>610</v>
      </c>
      <c r="I6" s="1"/>
      <c r="J6" s="1269"/>
      <c r="K6" s="1272"/>
      <c r="L6" s="1270" t="s">
        <v>139</v>
      </c>
      <c r="M6" s="1273"/>
      <c r="N6" s="1270" t="s">
        <v>609</v>
      </c>
      <c r="O6" s="1271" t="s">
        <v>610</v>
      </c>
      <c r="P6" s="1"/>
      <c r="Q6" s="1"/>
      <c r="R6" s="1"/>
      <c r="S6" s="1274"/>
      <c r="T6" s="1274"/>
      <c r="U6" s="1"/>
      <c r="V6" s="1"/>
    </row>
    <row r="7">
      <c r="C7" s="1275"/>
      <c r="D7" s="1275"/>
      <c r="E7" s="1275"/>
      <c r="F7" s="1276"/>
      <c r="G7" s="1277"/>
      <c r="H7" s="1278"/>
      <c r="I7" s="1"/>
      <c r="J7" s="1275"/>
      <c r="K7" s="1276"/>
      <c r="L7" s="1276"/>
      <c r="N7" s="1279"/>
      <c r="O7" s="1278"/>
      <c r="P7" s="1"/>
      <c r="Q7" s="1"/>
      <c r="R7" s="1"/>
      <c r="S7" s="1"/>
      <c r="T7" s="1"/>
      <c r="U7" s="1"/>
      <c r="V7" s="1"/>
    </row>
    <row r="8">
      <c r="B8" s="1" t="s">
        <v>611</v>
      </c>
      <c r="C8" s="1280" t="s">
        <v>612</v>
      </c>
      <c r="D8" s="1280" t="s">
        <v>613</v>
      </c>
      <c r="E8" s="1281">
        <v>0.26000000000000001</v>
      </c>
      <c r="F8" s="1282"/>
      <c r="G8" s="1282"/>
      <c r="H8" s="1283"/>
      <c r="I8" s="1284" t="s">
        <v>614</v>
      </c>
      <c r="J8" s="1280" t="s">
        <v>615</v>
      </c>
      <c r="K8" s="1285" t="s">
        <v>613</v>
      </c>
      <c r="L8" s="1286">
        <v>0.40999999999999998</v>
      </c>
      <c r="M8" s="1287"/>
      <c r="N8" s="1286"/>
      <c r="O8" s="1283"/>
      <c r="P8" s="1" t="s">
        <v>611</v>
      </c>
      <c r="Q8" s="1"/>
      <c r="R8" s="1"/>
      <c r="S8" s="139"/>
      <c r="T8" s="139"/>
      <c r="U8" s="1"/>
      <c r="V8" s="1"/>
    </row>
    <row r="9">
      <c r="C9" s="1280"/>
      <c r="D9" s="1280"/>
      <c r="E9" s="1281"/>
      <c r="F9" s="1282"/>
      <c r="G9" s="1282"/>
      <c r="H9" s="1283"/>
      <c r="I9" s="1284"/>
      <c r="J9" s="1280"/>
      <c r="K9" s="1285"/>
      <c r="L9" s="1286"/>
      <c r="M9" s="1288"/>
      <c r="N9" s="1286"/>
      <c r="O9" s="1283"/>
      <c r="P9" s="1"/>
      <c r="Q9" s="1"/>
      <c r="R9" s="1"/>
      <c r="S9" s="139"/>
      <c r="T9" s="139"/>
      <c r="U9" s="1"/>
      <c r="V9" s="1"/>
    </row>
    <row r="10">
      <c r="C10" s="1280"/>
      <c r="D10" s="1280" t="s">
        <v>616</v>
      </c>
      <c r="E10" s="1281">
        <v>0.32000000000000001</v>
      </c>
      <c r="F10" s="1282"/>
      <c r="G10" s="1282"/>
      <c r="H10" s="1283"/>
      <c r="I10" s="1284"/>
      <c r="J10" s="1280"/>
      <c r="K10" s="1285" t="s">
        <v>616</v>
      </c>
      <c r="L10" s="1286">
        <v>0.34999999999999998</v>
      </c>
      <c r="M10" s="1287"/>
      <c r="N10" s="1286"/>
      <c r="O10" s="1289">
        <f>L8+L10</f>
        <v>0.76000000000000001</v>
      </c>
      <c r="P10" s="1"/>
      <c r="Q10" s="1"/>
      <c r="R10" s="1"/>
      <c r="S10" s="139"/>
      <c r="T10" s="139"/>
      <c r="U10" s="1"/>
      <c r="V10" s="1"/>
    </row>
    <row r="11">
      <c r="C11" s="1280"/>
      <c r="D11" s="1280"/>
      <c r="E11" s="1281"/>
      <c r="F11" s="1282"/>
      <c r="G11" s="1282"/>
      <c r="H11" s="1283"/>
      <c r="I11" s="1"/>
      <c r="J11" s="1280"/>
      <c r="K11" s="1285"/>
      <c r="L11" s="1286"/>
      <c r="M11" s="1288"/>
      <c r="N11" s="1286"/>
      <c r="O11" s="1283"/>
      <c r="P11" s="1"/>
      <c r="Q11" s="1"/>
      <c r="R11" s="1"/>
      <c r="S11" s="139"/>
      <c r="T11" s="139"/>
      <c r="U11" s="1"/>
      <c r="V11" s="1"/>
    </row>
    <row r="12">
      <c r="C12" s="1280"/>
      <c r="D12" s="1280"/>
      <c r="E12" s="1281"/>
      <c r="F12" s="1282"/>
      <c r="G12" s="1282"/>
      <c r="H12" s="1283"/>
      <c r="I12" s="1"/>
      <c r="J12" s="1280" t="s">
        <v>617</v>
      </c>
      <c r="K12" s="1285" t="s">
        <v>613</v>
      </c>
      <c r="L12" s="1286">
        <v>0</v>
      </c>
      <c r="M12" s="1288"/>
      <c r="N12" s="1286"/>
      <c r="O12" s="1289"/>
      <c r="P12" s="1" t="s">
        <v>618</v>
      </c>
      <c r="Q12" s="1"/>
      <c r="R12" s="1"/>
      <c r="S12" s="139"/>
      <c r="T12" s="139"/>
      <c r="U12" s="1"/>
      <c r="V12" s="1"/>
    </row>
    <row r="13">
      <c r="C13" s="1280"/>
      <c r="D13" s="1280"/>
      <c r="E13" s="1281"/>
      <c r="F13" s="1282"/>
      <c r="G13" s="1282"/>
      <c r="H13" s="1283"/>
      <c r="I13" s="1"/>
      <c r="J13" s="1280"/>
      <c r="K13" s="1285"/>
      <c r="L13" s="1286"/>
      <c r="M13" s="1288"/>
      <c r="N13" s="1286"/>
      <c r="O13" s="1283"/>
      <c r="P13" s="1"/>
      <c r="Q13" s="1"/>
      <c r="R13" s="1"/>
      <c r="S13" s="139"/>
      <c r="T13" s="139"/>
      <c r="U13" s="1"/>
      <c r="V13" s="1"/>
    </row>
    <row r="14">
      <c r="B14" s="1" t="s">
        <v>611</v>
      </c>
      <c r="C14" s="1280" t="s">
        <v>619</v>
      </c>
      <c r="D14" s="1280" t="s">
        <v>613</v>
      </c>
      <c r="E14" s="1281">
        <v>0.33000000000000002</v>
      </c>
      <c r="F14" s="1282"/>
      <c r="G14" s="1282"/>
      <c r="H14" s="1289"/>
      <c r="I14" s="1"/>
      <c r="J14" s="1280"/>
      <c r="K14" s="1285" t="s">
        <v>616</v>
      </c>
      <c r="L14" s="1286">
        <v>1.6399999999999999</v>
      </c>
      <c r="M14" s="1288"/>
      <c r="N14" s="1286"/>
      <c r="O14" s="1289">
        <f>L12+L14</f>
        <v>1.6399999999999999</v>
      </c>
      <c r="P14" s="1"/>
      <c r="Q14" s="1"/>
      <c r="R14" s="1"/>
      <c r="S14" s="139"/>
      <c r="T14" s="139"/>
      <c r="U14" s="1"/>
      <c r="V14" s="1"/>
    </row>
    <row r="15">
      <c r="C15" s="1280"/>
      <c r="D15" s="1280"/>
      <c r="E15" s="1281"/>
      <c r="F15" s="1282"/>
      <c r="G15" s="1282"/>
      <c r="H15" s="1283"/>
      <c r="I15" s="1"/>
      <c r="J15" s="1280"/>
      <c r="K15" s="1285"/>
      <c r="L15" s="1286"/>
      <c r="M15" s="1288"/>
      <c r="N15" s="1286"/>
      <c r="O15" s="1283"/>
      <c r="P15" s="1"/>
      <c r="Q15" s="1"/>
      <c r="R15" s="1"/>
      <c r="S15" s="139"/>
      <c r="T15" s="139"/>
      <c r="U15" s="1"/>
      <c r="V15" s="1"/>
    </row>
    <row r="16">
      <c r="C16" s="1280"/>
      <c r="D16" s="1280" t="s">
        <v>616</v>
      </c>
      <c r="E16" s="1281">
        <v>0.38</v>
      </c>
      <c r="F16" s="1282"/>
      <c r="G16" s="1282"/>
      <c r="H16" s="1283"/>
      <c r="I16" s="1"/>
      <c r="J16" s="1280" t="s">
        <v>620</v>
      </c>
      <c r="K16" s="1285" t="s">
        <v>613</v>
      </c>
      <c r="L16" s="1286">
        <v>0.48999999999999999</v>
      </c>
      <c r="M16" s="1288"/>
      <c r="N16" s="1286"/>
      <c r="O16" s="1283"/>
      <c r="P16" s="1" t="s">
        <v>618</v>
      </c>
      <c r="Q16" s="1"/>
      <c r="R16" s="1"/>
      <c r="S16" s="139"/>
      <c r="T16" s="139"/>
      <c r="U16" s="1"/>
      <c r="V16" s="1"/>
    </row>
    <row r="17">
      <c r="C17" s="1280"/>
      <c r="D17" s="1280"/>
      <c r="E17" s="1281"/>
      <c r="F17" s="1282"/>
      <c r="G17" s="1282"/>
      <c r="H17" s="1283"/>
      <c r="I17" s="1"/>
      <c r="J17" s="1280"/>
      <c r="K17" s="1285"/>
      <c r="L17" s="1286"/>
      <c r="M17" s="1288"/>
      <c r="N17" s="1286"/>
      <c r="O17" s="1283"/>
      <c r="P17" s="1"/>
      <c r="Q17" s="1"/>
      <c r="R17" s="1"/>
      <c r="S17" s="139"/>
      <c r="T17" s="139"/>
      <c r="U17" s="1"/>
      <c r="V17" s="1"/>
    </row>
    <row r="18">
      <c r="B18" s="1" t="s">
        <v>618</v>
      </c>
      <c r="C18" s="1280" t="s">
        <v>621</v>
      </c>
      <c r="D18" s="1280" t="s">
        <v>613</v>
      </c>
      <c r="E18" s="1281">
        <v>0.080000000000000002</v>
      </c>
      <c r="F18" s="1290"/>
      <c r="G18" s="1282"/>
      <c r="H18" s="1289"/>
      <c r="I18" s="1">
        <v>1</v>
      </c>
      <c r="J18" s="1280"/>
      <c r="K18" s="1285" t="s">
        <v>616</v>
      </c>
      <c r="L18" s="1286">
        <v>0.79000000000000004</v>
      </c>
      <c r="M18" s="1288"/>
      <c r="N18" s="1286"/>
      <c r="O18" s="1291">
        <f>L16+L18</f>
        <v>1.28</v>
      </c>
      <c r="Q18" s="1292">
        <f>O10+O14+O18</f>
        <v>3.6799999999999997</v>
      </c>
      <c r="R18" s="1"/>
      <c r="S18" s="139"/>
      <c r="T18" s="139"/>
      <c r="U18" s="1"/>
      <c r="V18" s="1"/>
    </row>
    <row r="19">
      <c r="C19" s="1280"/>
      <c r="D19" s="1280"/>
      <c r="E19" s="1281"/>
      <c r="F19" s="1282"/>
      <c r="G19" s="1282"/>
      <c r="H19" s="1283"/>
      <c r="I19" s="1"/>
      <c r="J19" s="1280"/>
      <c r="K19" s="1285"/>
      <c r="L19" s="1286"/>
      <c r="M19" s="1288"/>
      <c r="N19" s="1286"/>
      <c r="O19" s="1283"/>
      <c r="P19" s="1"/>
      <c r="Q19" s="1"/>
      <c r="R19" s="1"/>
      <c r="S19" s="139"/>
      <c r="T19" s="139"/>
      <c r="U19" s="1"/>
      <c r="V19" s="1"/>
    </row>
    <row r="20">
      <c r="B20" s="1" t="s">
        <v>611</v>
      </c>
      <c r="C20" s="1280" t="s">
        <v>622</v>
      </c>
      <c r="D20" s="1280" t="s">
        <v>613</v>
      </c>
      <c r="E20" s="1281">
        <v>0.02</v>
      </c>
      <c r="F20" s="1282"/>
      <c r="G20" s="1282"/>
      <c r="H20" s="1289"/>
      <c r="I20" s="1"/>
      <c r="J20" s="1280" t="s">
        <v>623</v>
      </c>
      <c r="K20" s="1285" t="s">
        <v>613</v>
      </c>
      <c r="L20" s="1286">
        <v>0.16</v>
      </c>
      <c r="M20" s="1288"/>
      <c r="N20" s="1286"/>
      <c r="O20" s="1283"/>
      <c r="P20" s="1" t="s">
        <v>618</v>
      </c>
      <c r="Q20" s="1"/>
      <c r="R20" s="1"/>
      <c r="S20" s="139"/>
      <c r="T20" s="139"/>
      <c r="U20" s="1"/>
      <c r="V20" s="1"/>
    </row>
    <row r="21">
      <c r="C21" s="1280"/>
      <c r="D21" s="1280"/>
      <c r="E21" s="1281"/>
      <c r="F21" s="1282"/>
      <c r="G21" s="1282"/>
      <c r="H21" s="1283"/>
      <c r="I21" s="1"/>
      <c r="J21" s="1280"/>
      <c r="K21" s="1285"/>
      <c r="L21" s="1286"/>
      <c r="M21" s="1288"/>
      <c r="N21" s="1286"/>
      <c r="O21" s="1283"/>
      <c r="P21" s="1"/>
      <c r="Q21" s="1"/>
      <c r="R21" s="1"/>
      <c r="S21" s="139"/>
      <c r="T21" s="139"/>
      <c r="U21" s="1"/>
      <c r="V21" s="1"/>
    </row>
    <row r="22">
      <c r="C22" s="1280"/>
      <c r="D22" s="1280" t="s">
        <v>616</v>
      </c>
      <c r="E22" s="1281">
        <v>0.14000000000000001</v>
      </c>
      <c r="F22" s="1282"/>
      <c r="G22" s="1282"/>
      <c r="H22" s="1283"/>
      <c r="I22" s="1"/>
      <c r="J22" s="1280" t="s">
        <v>624</v>
      </c>
      <c r="K22" s="1285" t="s">
        <v>613</v>
      </c>
      <c r="L22" s="1286">
        <v>0.31</v>
      </c>
      <c r="M22" s="1287"/>
      <c r="N22" s="1286"/>
      <c r="O22" s="1283"/>
      <c r="P22" s="1" t="s">
        <v>618</v>
      </c>
      <c r="Q22" s="1"/>
      <c r="R22" s="1"/>
      <c r="S22" s="139"/>
      <c r="T22" s="139"/>
      <c r="U22" s="1"/>
      <c r="V22" s="1"/>
    </row>
    <row r="23">
      <c r="C23" s="1280"/>
      <c r="D23" s="1280"/>
      <c r="E23" s="1281"/>
      <c r="F23" s="1282"/>
      <c r="G23" s="1282"/>
      <c r="H23" s="1283"/>
      <c r="I23" s="1"/>
      <c r="J23" s="1280"/>
      <c r="K23" s="1285"/>
      <c r="L23" s="1286"/>
      <c r="M23" s="1287"/>
      <c r="N23" s="1286"/>
      <c r="O23" s="1283"/>
      <c r="P23" s="1"/>
      <c r="Q23" s="1"/>
      <c r="R23" s="1"/>
      <c r="S23" s="139"/>
      <c r="T23" s="139"/>
      <c r="U23" s="1"/>
      <c r="V23" s="1"/>
    </row>
    <row r="24">
      <c r="B24" s="1" t="s">
        <v>618</v>
      </c>
      <c r="C24" s="1280" t="s">
        <v>625</v>
      </c>
      <c r="D24" s="1280" t="s">
        <v>616</v>
      </c>
      <c r="E24" s="1281">
        <v>0.12</v>
      </c>
      <c r="F24" s="1282"/>
      <c r="G24" s="1282"/>
      <c r="H24" s="1283"/>
      <c r="I24" s="1"/>
      <c r="J24" s="1280"/>
      <c r="K24" s="1285" t="s">
        <v>616</v>
      </c>
      <c r="L24" s="1286">
        <v>0.71999999999999997</v>
      </c>
      <c r="M24" s="1287"/>
      <c r="N24" s="1286"/>
      <c r="O24" s="1289">
        <f>L20+L22+L24</f>
        <v>1.1899999999999999</v>
      </c>
      <c r="Q24" s="1293">
        <v>3.3999999999999999</v>
      </c>
      <c r="R24" s="1" t="s">
        <v>626</v>
      </c>
      <c r="S24" s="139"/>
      <c r="T24" s="139"/>
      <c r="U24" s="1"/>
      <c r="V24" s="1"/>
    </row>
    <row r="25">
      <c r="C25" s="1294"/>
      <c r="D25" s="1294"/>
      <c r="E25" s="1295"/>
      <c r="F25" s="1296"/>
      <c r="G25" s="1296"/>
      <c r="H25" s="1297"/>
      <c r="I25" s="1"/>
      <c r="J25" s="1294"/>
      <c r="K25" s="1298"/>
      <c r="L25" s="1299"/>
      <c r="M25" s="1300"/>
      <c r="N25" s="1298"/>
      <c r="O25" s="1297"/>
      <c r="P25" s="1"/>
      <c r="Q25" s="1"/>
      <c r="R25" s="1"/>
      <c r="S25" s="1301"/>
      <c r="T25" s="1301"/>
      <c r="U25" s="1"/>
      <c r="V25" s="1"/>
    </row>
    <row r="26">
      <c r="C26" s="1269" t="s">
        <v>627</v>
      </c>
      <c r="D26" s="1269"/>
      <c r="E26" s="1302">
        <f>(E14+E16)+E18+(E20+E22)+E24</f>
        <v>1.0699999999999998</v>
      </c>
      <c r="F26" s="1303"/>
      <c r="G26" s="1303">
        <f>(G14+G16)+G18+(G20+G22)+G24</f>
        <v>0</v>
      </c>
      <c r="H26" s="1303">
        <f>(H14+H16)+H18+(H20+H22)+H24</f>
        <v>0</v>
      </c>
      <c r="I26" s="1"/>
      <c r="J26" s="1269" t="s">
        <v>627</v>
      </c>
      <c r="K26" s="1272"/>
      <c r="L26" s="1304">
        <f>(L8+L10)+(L12+L14)+(L16+L18)+L20+(L22+L24)</f>
        <v>4.8700000000000001</v>
      </c>
      <c r="M26" s="1305"/>
      <c r="N26" s="1304">
        <f>(N8+N10)+(N12+N14)+(N16+N18)+N20+(N22+N24)</f>
        <v>0</v>
      </c>
      <c r="O26" s="1304">
        <f>(O8+O10)+(O12+O14)+(O16+O18)+O20+(O22+O24)</f>
        <v>4.8699999999999992</v>
      </c>
      <c r="P26" s="1"/>
      <c r="Q26" s="1"/>
      <c r="R26" s="1"/>
      <c r="S26" s="1306"/>
      <c r="T26" s="1306"/>
      <c r="U26" s="1"/>
      <c r="V26" s="1"/>
    </row>
    <row r="27">
      <c r="C27" s="1"/>
      <c r="D27" s="1"/>
      <c r="E27" s="1307"/>
      <c r="F27" s="1308"/>
      <c r="G27" s="1308"/>
      <c r="H27" s="1309"/>
      <c r="I27" s="1"/>
      <c r="J27" s="1307"/>
      <c r="K27" s="1307"/>
      <c r="L27" s="1310"/>
      <c r="M27" s="1311"/>
      <c r="N27" s="1308"/>
      <c r="O27" s="1309"/>
      <c r="P27" s="1"/>
      <c r="Q27" s="1"/>
      <c r="R27" s="1"/>
      <c r="S27" s="1"/>
      <c r="T27" s="1"/>
      <c r="U27" s="1"/>
      <c r="V27" s="1"/>
    </row>
    <row r="28">
      <c r="C28" s="1312" t="s">
        <v>628</v>
      </c>
      <c r="D28" s="1313"/>
      <c r="E28" s="1314">
        <f>E26/2</f>
        <v>0.53499999999999992</v>
      </c>
      <c r="F28" s="1314"/>
      <c r="G28" s="1314">
        <f>G26/2</f>
        <v>0</v>
      </c>
      <c r="H28" s="1314">
        <f>H26/2</f>
        <v>0</v>
      </c>
      <c r="I28" s="1"/>
      <c r="J28" s="1315" t="s">
        <v>629</v>
      </c>
      <c r="K28" s="1316"/>
      <c r="L28" s="1317">
        <f>L26/2</f>
        <v>2.4350000000000001</v>
      </c>
      <c r="M28" s="1318"/>
      <c r="N28" s="1317">
        <f>N26/2</f>
        <v>0</v>
      </c>
      <c r="O28" s="1317">
        <f>O26/2</f>
        <v>2.4349999999999996</v>
      </c>
      <c r="P28" s="1"/>
      <c r="Q28" s="1319"/>
      <c r="R28" s="1"/>
      <c r="S28" s="1320"/>
      <c r="T28" s="1321"/>
      <c r="U28" s="1"/>
      <c r="V28" s="1"/>
    </row>
    <row r="29">
      <c r="C29" s="1322" t="s">
        <v>630</v>
      </c>
      <c r="D29" s="1323"/>
      <c r="E29" s="1314">
        <f>E26/2</f>
        <v>0.53499999999999992</v>
      </c>
      <c r="F29" s="1314"/>
      <c r="G29" s="1314">
        <f>G26/2</f>
        <v>0</v>
      </c>
      <c r="H29" s="1314">
        <f>H26/2</f>
        <v>0</v>
      </c>
      <c r="I29" s="1"/>
      <c r="J29" s="1324" t="s">
        <v>631</v>
      </c>
      <c r="K29" s="1269"/>
      <c r="L29" s="1303">
        <f>L26/2</f>
        <v>2.4350000000000001</v>
      </c>
      <c r="M29" s="1325"/>
      <c r="N29" s="1303">
        <f>N26/2</f>
        <v>0</v>
      </c>
      <c r="O29" s="1303">
        <f>O26/2</f>
        <v>2.4349999999999996</v>
      </c>
      <c r="P29" s="1"/>
      <c r="Q29" s="1319"/>
      <c r="R29" s="1"/>
      <c r="S29" s="1320"/>
      <c r="T29" s="1321"/>
      <c r="U29" s="1"/>
      <c r="V29" s="1"/>
    </row>
    <row r="30">
      <c r="C30" s="1"/>
      <c r="D30" s="1"/>
      <c r="E30" s="1"/>
      <c r="G30" s="1"/>
      <c r="H30" s="1326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>
      <c r="G32" s="117"/>
      <c r="H32" s="1327">
        <v>0.59999999999999998</v>
      </c>
      <c r="O32" s="1327">
        <v>2</v>
      </c>
    </row>
    <row r="33">
      <c r="H33" s="1327">
        <v>0.59999999999999998</v>
      </c>
      <c r="O33" s="1327">
        <v>2</v>
      </c>
    </row>
    <row r="34">
      <c r="H34" s="1328">
        <f>H32+H33</f>
        <v>1.2</v>
      </c>
      <c r="O34" s="1328">
        <f>O32+O33</f>
        <v>4</v>
      </c>
    </row>
    <row r="48">
      <c r="J48" s="1329"/>
    </row>
    <row r="51">
      <c r="N51" s="117"/>
    </row>
  </sheetData>
  <mergeCells count="4">
    <mergeCell ref="C3:G4"/>
    <mergeCell ref="J3:N4"/>
    <mergeCell ref="Q3:S5"/>
    <mergeCell ref="I8:I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consultant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lastModifiedBy>nov50306</cp:lastModifiedBy>
  <cp:revision>88</cp:revision>
  <dcterms:created xsi:type="dcterms:W3CDTF">2009-02-19T08:13:09Z</dcterms:created>
  <dcterms:modified xsi:type="dcterms:W3CDTF">2026-02-05T14:07:28Z</dcterms:modified>
</cp:coreProperties>
</file>